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ndy\Downloads\"/>
    </mc:Choice>
  </mc:AlternateContent>
  <bookViews>
    <workbookView xWindow="0" yWindow="0" windowWidth="15435" windowHeight="10635" tabRatio="834"/>
  </bookViews>
  <sheets>
    <sheet name="PROYECCION " sheetId="1" r:id="rId1"/>
    <sheet name="cuadro resumen" sheetId="3" r:id="rId2"/>
    <sheet name="Hoja1" sheetId="2" r:id="rId3"/>
  </sheets>
  <definedNames>
    <definedName name="_xlnm._FilterDatabase" localSheetId="0" hidden="1">'PROYECCION '!$A$1:$M$1</definedName>
    <definedName name="_xlnm.Print_Titles" localSheetId="0">'PROYECCION '!$1:$1</definedName>
  </definedNames>
  <calcPr calcId="152511" iterateDelta="1E-4"/>
</workbook>
</file>

<file path=xl/calcChain.xml><?xml version="1.0" encoding="utf-8"?>
<calcChain xmlns="http://schemas.openxmlformats.org/spreadsheetml/2006/main">
  <c r="F184" i="1" l="1"/>
  <c r="G184" i="1"/>
  <c r="E19" i="3" s="1"/>
  <c r="H184" i="1"/>
  <c r="I184" i="1"/>
  <c r="G19" i="3" s="1"/>
  <c r="D19" i="3"/>
  <c r="E122" i="1" l="1"/>
  <c r="C12" i="3" s="1"/>
  <c r="F122" i="1"/>
  <c r="D12" i="3" s="1"/>
  <c r="G122" i="1"/>
  <c r="E12" i="3" s="1"/>
  <c r="H122" i="1"/>
  <c r="F12" i="3" s="1"/>
  <c r="I122" i="1"/>
  <c r="G12" i="3" s="1"/>
  <c r="F110" i="1"/>
  <c r="D11" i="3" s="1"/>
  <c r="G110" i="1"/>
  <c r="E11" i="3" s="1"/>
  <c r="H110" i="1"/>
  <c r="F11" i="3" s="1"/>
  <c r="I110" i="1"/>
  <c r="G11" i="3" s="1"/>
  <c r="E110" i="1"/>
  <c r="C11" i="3" s="1"/>
  <c r="F98" i="1"/>
  <c r="D9" i="3" s="1"/>
  <c r="G98" i="1"/>
  <c r="E9" i="3" s="1"/>
  <c r="H98" i="1"/>
  <c r="F9" i="3" s="1"/>
  <c r="I98" i="1"/>
  <c r="G9" i="3" s="1"/>
  <c r="E98" i="1"/>
  <c r="C9" i="3" s="1"/>
  <c r="F88" i="1"/>
  <c r="D8" i="3" s="1"/>
  <c r="G88" i="1"/>
  <c r="E8" i="3" s="1"/>
  <c r="H88" i="1"/>
  <c r="F8" i="3" s="1"/>
  <c r="I88" i="1"/>
  <c r="G8" i="3" s="1"/>
  <c r="E88" i="1"/>
  <c r="C8" i="3" s="1"/>
  <c r="F75" i="1"/>
  <c r="D7" i="3" s="1"/>
  <c r="G75" i="1"/>
  <c r="E7" i="3" s="1"/>
  <c r="H75" i="1"/>
  <c r="F7" i="3" s="1"/>
  <c r="I75" i="1"/>
  <c r="G7" i="3" s="1"/>
  <c r="E75" i="1"/>
  <c r="C7" i="3" s="1"/>
  <c r="G51" i="1"/>
  <c r="E6" i="3" s="1"/>
  <c r="H51" i="1"/>
  <c r="F6" i="3" s="1"/>
  <c r="I51" i="1"/>
  <c r="G6" i="3" s="1"/>
  <c r="F51" i="1"/>
  <c r="D6" i="3" s="1"/>
  <c r="G10" i="3" l="1"/>
  <c r="F10" i="3"/>
  <c r="E10" i="3"/>
  <c r="D10" i="3"/>
  <c r="C10" i="3"/>
  <c r="F30" i="1" l="1"/>
  <c r="G30" i="1"/>
  <c r="E5" i="3" s="1"/>
  <c r="H30" i="1"/>
  <c r="F5" i="3" s="1"/>
  <c r="I30" i="1"/>
  <c r="G5" i="3" s="1"/>
  <c r="E30" i="1"/>
  <c r="C5" i="3" s="1"/>
  <c r="D5" i="3"/>
  <c r="F24" i="1"/>
  <c r="D4" i="3" s="1"/>
  <c r="G24" i="1"/>
  <c r="E4" i="3" s="1"/>
  <c r="H24" i="1"/>
  <c r="F4" i="3" s="1"/>
  <c r="I24" i="1"/>
  <c r="G4" i="3" s="1"/>
  <c r="E24" i="1"/>
  <c r="C4" i="3" s="1"/>
  <c r="I143" i="1" l="1"/>
  <c r="G14" i="3" s="1"/>
  <c r="I175" i="1"/>
  <c r="G17" i="3" s="1"/>
  <c r="I166" i="1"/>
  <c r="G16" i="3" s="1"/>
  <c r="I153" i="1"/>
  <c r="G15" i="3" s="1"/>
  <c r="I133" i="1"/>
  <c r="G13" i="3" s="1"/>
  <c r="G18" i="3" s="1"/>
  <c r="J111" i="1"/>
  <c r="K111" i="1" s="1"/>
  <c r="J112" i="1"/>
  <c r="K112" i="1" s="1"/>
  <c r="J113" i="1"/>
  <c r="J114" i="1"/>
  <c r="K114" i="1" s="1"/>
  <c r="J115" i="1"/>
  <c r="K115" i="1" s="1"/>
  <c r="J116" i="1"/>
  <c r="K116" i="1" s="1"/>
  <c r="J117" i="1"/>
  <c r="K117" i="1" s="1"/>
  <c r="J118" i="1"/>
  <c r="K118" i="1" s="1"/>
  <c r="J119" i="1"/>
  <c r="J120" i="1"/>
  <c r="J121" i="1"/>
  <c r="K121" i="1" s="1"/>
  <c r="J123" i="1"/>
  <c r="K123" i="1" s="1"/>
  <c r="J124" i="1"/>
  <c r="K124" i="1" s="1"/>
  <c r="J125" i="1"/>
  <c r="K125" i="1" s="1"/>
  <c r="J126" i="1"/>
  <c r="K126" i="1" s="1"/>
  <c r="J127" i="1"/>
  <c r="K127" i="1" s="1"/>
  <c r="J128" i="1"/>
  <c r="K128" i="1" s="1"/>
  <c r="J129" i="1"/>
  <c r="K129" i="1" s="1"/>
  <c r="J130" i="1"/>
  <c r="K130" i="1" s="1"/>
  <c r="J131" i="1"/>
  <c r="K131" i="1" s="1"/>
  <c r="J132" i="1"/>
  <c r="K132" i="1" s="1"/>
  <c r="J134" i="1"/>
  <c r="K134" i="1" s="1"/>
  <c r="J135" i="1"/>
  <c r="K135" i="1" s="1"/>
  <c r="J136" i="1"/>
  <c r="K136" i="1" s="1"/>
  <c r="J137" i="1"/>
  <c r="K137" i="1" s="1"/>
  <c r="J138" i="1"/>
  <c r="K138" i="1" s="1"/>
  <c r="J139" i="1"/>
  <c r="K139" i="1" s="1"/>
  <c r="J140" i="1"/>
  <c r="K140" i="1" s="1"/>
  <c r="J141" i="1"/>
  <c r="K141" i="1" s="1"/>
  <c r="J142" i="1"/>
  <c r="K142" i="1" s="1"/>
  <c r="J144" i="1"/>
  <c r="K144" i="1" s="1"/>
  <c r="J145" i="1"/>
  <c r="K145" i="1" s="1"/>
  <c r="J146" i="1"/>
  <c r="K146" i="1" s="1"/>
  <c r="J147" i="1"/>
  <c r="K147" i="1" s="1"/>
  <c r="J148" i="1"/>
  <c r="K148" i="1" s="1"/>
  <c r="J149" i="1"/>
  <c r="K149" i="1" s="1"/>
  <c r="J150" i="1"/>
  <c r="K150" i="1" s="1"/>
  <c r="J151" i="1"/>
  <c r="K151" i="1" s="1"/>
  <c r="J152" i="1"/>
  <c r="K152" i="1" s="1"/>
  <c r="J154" i="1"/>
  <c r="K154" i="1" s="1"/>
  <c r="J155" i="1"/>
  <c r="K155" i="1" s="1"/>
  <c r="J156" i="1"/>
  <c r="K156" i="1" s="1"/>
  <c r="J157" i="1"/>
  <c r="K157" i="1" s="1"/>
  <c r="J158" i="1"/>
  <c r="K158" i="1" s="1"/>
  <c r="J159" i="1"/>
  <c r="J160" i="1"/>
  <c r="K160" i="1" s="1"/>
  <c r="J161" i="1"/>
  <c r="J162" i="1"/>
  <c r="K162" i="1" s="1"/>
  <c r="J163" i="1"/>
  <c r="K163" i="1" s="1"/>
  <c r="J164" i="1"/>
  <c r="K164" i="1" s="1"/>
  <c r="J165" i="1"/>
  <c r="K165" i="1" s="1"/>
  <c r="J167" i="1"/>
  <c r="K167" i="1" s="1"/>
  <c r="J168" i="1"/>
  <c r="J169" i="1"/>
  <c r="J170" i="1"/>
  <c r="K170" i="1" s="1"/>
  <c r="J171" i="1"/>
  <c r="K171" i="1" s="1"/>
  <c r="J172" i="1"/>
  <c r="K172" i="1" s="1"/>
  <c r="J173" i="1"/>
  <c r="K173" i="1" s="1"/>
  <c r="J174" i="1"/>
  <c r="K174" i="1" s="1"/>
  <c r="J176" i="1"/>
  <c r="J177" i="1"/>
  <c r="K177" i="1" s="1"/>
  <c r="J178" i="1"/>
  <c r="K178" i="1" s="1"/>
  <c r="J179" i="1"/>
  <c r="K179" i="1" s="1"/>
  <c r="J180" i="1"/>
  <c r="K180" i="1" s="1"/>
  <c r="J181" i="1"/>
  <c r="K181" i="1" s="1"/>
  <c r="J182" i="1"/>
  <c r="K182" i="1" s="1"/>
  <c r="J183" i="1"/>
  <c r="K183" i="1" s="1"/>
  <c r="J99" i="1"/>
  <c r="J100" i="1"/>
  <c r="K100" i="1" s="1"/>
  <c r="J101" i="1"/>
  <c r="K101" i="1" s="1"/>
  <c r="J102" i="1"/>
  <c r="K102" i="1" s="1"/>
  <c r="J103" i="1"/>
  <c r="K103" i="1" s="1"/>
  <c r="J104" i="1"/>
  <c r="K104" i="1" s="1"/>
  <c r="J105" i="1"/>
  <c r="K105" i="1" s="1"/>
  <c r="J106" i="1"/>
  <c r="K106" i="1" s="1"/>
  <c r="J107" i="1"/>
  <c r="K107" i="1" s="1"/>
  <c r="J108" i="1"/>
  <c r="K108" i="1" s="1"/>
  <c r="J109" i="1"/>
  <c r="K109" i="1" s="1"/>
  <c r="J90" i="1"/>
  <c r="K90" i="1" s="1"/>
  <c r="J91" i="1"/>
  <c r="K91" i="1" s="1"/>
  <c r="J92" i="1"/>
  <c r="K92" i="1" s="1"/>
  <c r="J93" i="1"/>
  <c r="K93" i="1" s="1"/>
  <c r="J94" i="1"/>
  <c r="K94" i="1" s="1"/>
  <c r="J95" i="1"/>
  <c r="K95" i="1" s="1"/>
  <c r="J96" i="1"/>
  <c r="K96" i="1" s="1"/>
  <c r="J97" i="1"/>
  <c r="K97" i="1" s="1"/>
  <c r="J89" i="1"/>
  <c r="J3" i="1"/>
  <c r="K3" i="1" s="1"/>
  <c r="J4" i="1"/>
  <c r="K4" i="1" s="1"/>
  <c r="J5" i="1"/>
  <c r="J6" i="1"/>
  <c r="J7" i="1"/>
  <c r="K7" i="1" s="1"/>
  <c r="J8" i="1"/>
  <c r="K8" i="1" s="1"/>
  <c r="J9" i="1"/>
  <c r="K9" i="1" s="1"/>
  <c r="J10" i="1"/>
  <c r="K10" i="1" s="1"/>
  <c r="J11" i="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5" i="1"/>
  <c r="J26" i="1"/>
  <c r="K26" i="1" s="1"/>
  <c r="J27" i="1"/>
  <c r="K27" i="1" s="1"/>
  <c r="J28" i="1"/>
  <c r="K28" i="1" s="1"/>
  <c r="J29" i="1"/>
  <c r="K29" i="1" s="1"/>
  <c r="J31" i="1"/>
  <c r="J32" i="1"/>
  <c r="K32" i="1" s="1"/>
  <c r="J33" i="1"/>
  <c r="K33" i="1" s="1"/>
  <c r="J34" i="1"/>
  <c r="K34" i="1" s="1"/>
  <c r="J35" i="1"/>
  <c r="K35" i="1" s="1"/>
  <c r="J36" i="1"/>
  <c r="K36" i="1" s="1"/>
  <c r="J37" i="1"/>
  <c r="K37" i="1" s="1"/>
  <c r="J38" i="1"/>
  <c r="K38" i="1" s="1"/>
  <c r="J39" i="1"/>
  <c r="K39" i="1" s="1"/>
  <c r="J40" i="1"/>
  <c r="K40" i="1" s="1"/>
  <c r="J41" i="1"/>
  <c r="K41" i="1" s="1"/>
  <c r="J42" i="1"/>
  <c r="K42" i="1" s="1"/>
  <c r="J43" i="1"/>
  <c r="K43" i="1" s="1"/>
  <c r="J44" i="1"/>
  <c r="K44" i="1" s="1"/>
  <c r="J45" i="1"/>
  <c r="K45" i="1" s="1"/>
  <c r="J46" i="1"/>
  <c r="K46" i="1" s="1"/>
  <c r="J47" i="1"/>
  <c r="K47" i="1" s="1"/>
  <c r="J48" i="1"/>
  <c r="K48" i="1" s="1"/>
  <c r="J49" i="1"/>
  <c r="K49" i="1" s="1"/>
  <c r="J50" i="1"/>
  <c r="K50" i="1" s="1"/>
  <c r="J52" i="1"/>
  <c r="J53" i="1"/>
  <c r="K53" i="1" s="1"/>
  <c r="J54" i="1"/>
  <c r="K54" i="1" s="1"/>
  <c r="J55" i="1"/>
  <c r="K55" i="1" s="1"/>
  <c r="J56" i="1"/>
  <c r="K56" i="1" s="1"/>
  <c r="J57" i="1"/>
  <c r="K57" i="1" s="1"/>
  <c r="J58" i="1"/>
  <c r="K58" i="1" s="1"/>
  <c r="J59" i="1"/>
  <c r="K59" i="1" s="1"/>
  <c r="J60" i="1"/>
  <c r="K60" i="1" s="1"/>
  <c r="J61" i="1"/>
  <c r="K61" i="1" s="1"/>
  <c r="J62" i="1"/>
  <c r="K62" i="1" s="1"/>
  <c r="J63" i="1"/>
  <c r="K63" i="1" s="1"/>
  <c r="J64" i="1"/>
  <c r="K64" i="1" s="1"/>
  <c r="J65" i="1"/>
  <c r="K65" i="1" s="1"/>
  <c r="J66" i="1"/>
  <c r="K66" i="1" s="1"/>
  <c r="J67" i="1"/>
  <c r="K67" i="1" s="1"/>
  <c r="J68" i="1"/>
  <c r="K68" i="1" s="1"/>
  <c r="J69" i="1"/>
  <c r="K69" i="1" s="1"/>
  <c r="J70" i="1"/>
  <c r="K70" i="1" s="1"/>
  <c r="J71" i="1"/>
  <c r="K71" i="1" s="1"/>
  <c r="J72" i="1"/>
  <c r="K72" i="1" s="1"/>
  <c r="J73" i="1"/>
  <c r="K73" i="1" s="1"/>
  <c r="J74" i="1"/>
  <c r="K74" i="1" s="1"/>
  <c r="J76" i="1"/>
  <c r="J77" i="1"/>
  <c r="K77" i="1" s="1"/>
  <c r="J78" i="1"/>
  <c r="K78" i="1" s="1"/>
  <c r="J79" i="1"/>
  <c r="K79" i="1" s="1"/>
  <c r="J80" i="1"/>
  <c r="K80" i="1" s="1"/>
  <c r="J81" i="1"/>
  <c r="K81" i="1" s="1"/>
  <c r="J82" i="1"/>
  <c r="K82" i="1" s="1"/>
  <c r="J83" i="1"/>
  <c r="K83" i="1" s="1"/>
  <c r="J84" i="1"/>
  <c r="K84" i="1" s="1"/>
  <c r="K85" i="1"/>
  <c r="J86" i="1"/>
  <c r="K86" i="1" s="1"/>
  <c r="J87" i="1"/>
  <c r="K87" i="1" s="1"/>
  <c r="J2" i="1"/>
  <c r="J24" i="1" s="1"/>
  <c r="K5" i="1"/>
  <c r="K6" i="1"/>
  <c r="K99" i="1"/>
  <c r="K113" i="1"/>
  <c r="K119" i="1"/>
  <c r="K120" i="1"/>
  <c r="K159" i="1"/>
  <c r="K161" i="1"/>
  <c r="K168" i="1"/>
  <c r="K169" i="1"/>
  <c r="H4" i="3" l="1"/>
  <c r="I4" i="3" s="1"/>
  <c r="K24" i="1"/>
  <c r="K76" i="1"/>
  <c r="J88" i="1"/>
  <c r="K25" i="1"/>
  <c r="J30" i="1"/>
  <c r="K89" i="1"/>
  <c r="J98" i="1"/>
  <c r="J122" i="1"/>
  <c r="K52" i="1"/>
  <c r="J75" i="1"/>
  <c r="K31" i="1"/>
  <c r="J51" i="1"/>
  <c r="J110" i="1"/>
  <c r="K176" i="1"/>
  <c r="J184" i="1"/>
  <c r="E18" i="2"/>
  <c r="H18" i="2"/>
  <c r="K18" i="2"/>
  <c r="J5" i="2"/>
  <c r="J6" i="2"/>
  <c r="J7" i="2"/>
  <c r="J8" i="2"/>
  <c r="J9" i="2"/>
  <c r="J10" i="2"/>
  <c r="J11" i="2"/>
  <c r="J12" i="2"/>
  <c r="J13" i="2"/>
  <c r="J14" i="2"/>
  <c r="J15" i="2"/>
  <c r="J16" i="2"/>
  <c r="J17" i="2"/>
  <c r="J18" i="2"/>
  <c r="J4" i="2"/>
  <c r="G18" i="2"/>
  <c r="G5" i="2"/>
  <c r="G6" i="2"/>
  <c r="G7" i="2"/>
  <c r="G8" i="2"/>
  <c r="G9" i="2"/>
  <c r="G10" i="2"/>
  <c r="G11" i="2"/>
  <c r="G12" i="2"/>
  <c r="G13" i="2"/>
  <c r="G14" i="2"/>
  <c r="G15" i="2"/>
  <c r="G16" i="2"/>
  <c r="G17" i="2"/>
  <c r="G4" i="2"/>
  <c r="F18" i="2"/>
  <c r="D18" i="2"/>
  <c r="I18" i="2"/>
  <c r="C18" i="2"/>
  <c r="H19" i="3" l="1"/>
  <c r="H11" i="3"/>
  <c r="I11" i="3" s="1"/>
  <c r="K110" i="1"/>
  <c r="H9" i="3"/>
  <c r="I9" i="3" s="1"/>
  <c r="K98" i="1"/>
  <c r="K30" i="1"/>
  <c r="H5" i="3"/>
  <c r="I5" i="3" s="1"/>
  <c r="H8" i="3"/>
  <c r="K88" i="1"/>
  <c r="H6" i="3"/>
  <c r="H7" i="3"/>
  <c r="I7" i="3" s="1"/>
  <c r="K75" i="1"/>
  <c r="H12" i="3"/>
  <c r="I12" i="3" s="1"/>
  <c r="K122" i="1"/>
  <c r="E51" i="1"/>
  <c r="C6" i="3" s="1"/>
  <c r="E184" i="1"/>
  <c r="C19" i="3" s="1"/>
  <c r="F19" i="3"/>
  <c r="E175" i="1"/>
  <c r="C17" i="3" s="1"/>
  <c r="F175" i="1"/>
  <c r="D17" i="3" s="1"/>
  <c r="G175" i="1"/>
  <c r="E17" i="3" s="1"/>
  <c r="H175" i="1"/>
  <c r="F17" i="3" s="1"/>
  <c r="E166" i="1"/>
  <c r="C16" i="3" s="1"/>
  <c r="F166" i="1"/>
  <c r="D16" i="3" s="1"/>
  <c r="G166" i="1"/>
  <c r="E16" i="3" s="1"/>
  <c r="H166" i="1"/>
  <c r="F16" i="3" s="1"/>
  <c r="E153" i="1"/>
  <c r="C15" i="3" s="1"/>
  <c r="F153" i="1"/>
  <c r="D15" i="3" s="1"/>
  <c r="G153" i="1"/>
  <c r="E15" i="3" s="1"/>
  <c r="H153" i="1"/>
  <c r="F15" i="3" s="1"/>
  <c r="F143" i="1"/>
  <c r="D14" i="3" s="1"/>
  <c r="G143" i="1"/>
  <c r="E14" i="3" s="1"/>
  <c r="H143" i="1"/>
  <c r="F14" i="3" s="1"/>
  <c r="E133" i="1"/>
  <c r="C13" i="3" s="1"/>
  <c r="F133" i="1"/>
  <c r="D13" i="3" s="1"/>
  <c r="G133" i="1"/>
  <c r="E13" i="3" s="1"/>
  <c r="H133" i="1"/>
  <c r="F13" i="3" s="1"/>
  <c r="K2" i="1"/>
  <c r="E18" i="3" l="1"/>
  <c r="I19" i="3"/>
  <c r="F18" i="3"/>
  <c r="D18" i="3"/>
  <c r="K51" i="1"/>
  <c r="I6" i="3"/>
  <c r="H10" i="3"/>
  <c r="I10" i="3" s="1"/>
  <c r="I8" i="3"/>
  <c r="K184" i="1"/>
  <c r="J133" i="1"/>
  <c r="J153" i="1"/>
  <c r="J175" i="1"/>
  <c r="J143" i="1"/>
  <c r="H14" i="3" s="1"/>
  <c r="J166" i="1"/>
  <c r="K175" i="1" l="1"/>
  <c r="H17" i="3"/>
  <c r="I17" i="3" s="1"/>
  <c r="K153" i="1"/>
  <c r="H15" i="3"/>
  <c r="I15" i="3" s="1"/>
  <c r="K166" i="1"/>
  <c r="H16" i="3"/>
  <c r="I16" i="3" s="1"/>
  <c r="K133" i="1"/>
  <c r="H13" i="3"/>
  <c r="E143" i="1"/>
  <c r="K143" i="1" l="1"/>
  <c r="C14" i="3"/>
  <c r="I13" i="3"/>
  <c r="H18" i="3"/>
  <c r="C18" i="3" l="1"/>
  <c r="I18" i="3" s="1"/>
  <c r="I14" i="3"/>
</calcChain>
</file>

<file path=xl/sharedStrings.xml><?xml version="1.0" encoding="utf-8"?>
<sst xmlns="http://schemas.openxmlformats.org/spreadsheetml/2006/main" count="540" uniqueCount="265">
  <si>
    <t>Dimensión PDSP</t>
  </si>
  <si>
    <t>Descripción de la Actividad</t>
  </si>
  <si>
    <t>Línea Operativa PDSP</t>
  </si>
  <si>
    <t>Categoría  Operativa PDSP</t>
  </si>
  <si>
    <t>Cantidad Programada año 2022</t>
  </si>
  <si>
    <t xml:space="preserve">CONVIVENCIA SOCIAL Y SALUD MENTAL </t>
  </si>
  <si>
    <t>Promoción_de_la_salud</t>
  </si>
  <si>
    <t>PIC - Educación y comunicación para la salud</t>
  </si>
  <si>
    <r>
      <rPr>
        <sz val="9"/>
        <color theme="1"/>
        <rFont val="Arial Narrow"/>
      </rPr>
      <t xml:space="preserve">1.2. Promocionar  60  mensajes educativos a través de etrategias de informacion y comunicacion que se difunda o promocionen a través de las  diferentes herramientas  TIC,  en los meses  ( Junio,  Septiembre, Octubre y diciembre  )   alusivos en la prevención de consumo de sustancias psicoactivas  que permitan  promover, proteger y recuperar la salud mental de la población neivana, como desarrollo de la estrategia departamental  </t>
    </r>
    <r>
      <rPr>
        <b/>
        <sz val="9"/>
        <color theme="1"/>
        <rFont val="Arial Narrow"/>
      </rPr>
      <t xml:space="preserve">Toma Mi mano, Toma la Vida,  </t>
    </r>
    <r>
      <rPr>
        <sz val="9"/>
        <color theme="1"/>
        <rFont val="Arial Narrow"/>
      </rPr>
      <t xml:space="preserve"> dirigidas a todos los  grupos poblacionales   contemplados en la Resolución 518 de 2015, contemplados en la  Resolución 518 de 2015, Resolución 3280 de 2018 y demás normas vigentes y complementarias.  </t>
    </r>
  </si>
  <si>
    <t>1.3. Promocionar  60  mensajes educativos  a través de estrategias de informacion y comunicacion que se dinfundan o promocionen a traves de las diferentes herramientas TIC  , durante los meses de abril, julio y Noviembre) alusivos a  promover, proteger y recuperar la salud mental de la población neivana, con la cual se promocione la prevebnción del  suicidio de los intentos de suicidio, de la ideación sucida, y otros trastornos mentales como  depresión , ansiedad, etc.  dirigidos a todos los grupos poblacionales, contemplados en la  Resolución 518 de 2015, Resolución 3280 de 2018 y demás normas vigentes y complementarias.</t>
  </si>
  <si>
    <t xml:space="preserve">PIC - Educación y comunicación para la salud </t>
  </si>
  <si>
    <r>
      <rPr>
        <sz val="9"/>
        <color theme="1"/>
        <rFont val="Arial Narrow"/>
      </rPr>
      <t>1.4.</t>
    </r>
    <r>
      <rPr>
        <sz val="9"/>
        <color rgb="FFFF0000"/>
        <rFont val="Arial Narrow"/>
      </rPr>
      <t xml:space="preserve"> </t>
    </r>
    <r>
      <rPr>
        <sz val="9"/>
        <color theme="1"/>
        <rFont val="Arial Narrow"/>
      </rPr>
      <t xml:space="preserve">Apoyar la coordinacion  </t>
    </r>
    <r>
      <rPr>
        <sz val="9"/>
        <color theme="1"/>
        <rFont val="Arial Narrow"/>
      </rPr>
      <t xml:space="preserve"> intersectorial de la ejecución de   8 carpas de derechos en salud mental  en IE de las comunas 1,3,6,8,9,10 y corregimientos Caguan y Fortalecillas, en los meses de Marzo, Abril, Mayo, Agosto, Septiembre y Octubre en el area urbana y Abril y septiembre en el area rural, como desarrollo de la estrategia departamental  </t>
    </r>
    <r>
      <rPr>
        <b/>
        <sz val="9"/>
        <color theme="1"/>
        <rFont val="Arial Narrow"/>
      </rPr>
      <t>Toma Mi mano, Toma la Vida</t>
    </r>
    <r>
      <rPr>
        <sz val="9"/>
        <color theme="1"/>
        <rFont val="Arial Narrow"/>
      </rPr>
      <t xml:space="preserve">,  ,  dirigidos al grupos poblacional de adolescencia y juventud, contemplados en la  Resolución 518 de 2015, Resolución 3280 de 2018 y demás normas vigentes y complementarias. </t>
    </r>
  </si>
  <si>
    <t>PIC - Conformación y fortalecimiento de redes familiares, comunitarias y sociales</t>
  </si>
  <si>
    <t>Gestión_del_Riesgo</t>
  </si>
  <si>
    <r>
      <rPr>
        <sz val="9"/>
        <color theme="1"/>
        <rFont val="Arial Narrow"/>
      </rPr>
      <t>1.7.  Desarrollar la</t>
    </r>
    <r>
      <rPr>
        <b/>
        <sz val="9"/>
        <color theme="1"/>
        <rFont val="Arial Narrow"/>
      </rPr>
      <t xml:space="preserve"> estartegia de   las  Zonas de orientación escolar ZOE  </t>
    </r>
    <r>
      <rPr>
        <sz val="9"/>
        <color theme="1"/>
        <rFont val="Arial Narrow"/>
      </rPr>
      <t>en 10 instituciones nuevas educativas (8 en zona urbana y 2 en zona rural)   y fortalecer  las 10 existentes, teniendo en cuenta los lineamientos del Ministeriod e Salud y Protección Social dados en la cartilla Lineamientos generales para desarrollar las Zonas de Orientación Escolar – ZOE, realizando  asistencia presencial en cada una de las instituciones educativas por parte del profesional a cargo, donde  se integren  todos los actores de la comunidad educativa: directivos, docentes, padres y madres de familia o acudientes y estudiantes  visibilizando las 7  fases del proceso de implementación en cada institución educativa, en el curso de vida  adolescente, juventid y adultez,  con el fín de reducir la exclusión social y la deserción escolar, mejorar la calidad de vida de los actores que la integran,  promocionando la educacion en habilidades psicosociales para la vida, poniendo en practica los lineamientos establecidos en la estrategia "habilidades para la vida" ,  desarrollando acciones lúdicas que conlleven a disminuir el consumo de SPA,    durante los meses de , abril, mayo, julio, agosto, septiembre y  octubre.                                                                                                                                            Total asistencia por instituciönes nuevas  24  intervenciototal 240 en  10  IE.                                                                       Total asitencias en IE  antiguas con ZOE  5   total  50  e en 10 IE                                                                                          Circular 025 de 2020: PIC, Política Nacional de Salud Mental Resolución 4886 de 2018: Eje: 3: Atención, Tratamiento y Rehabilitación Integral</t>
    </r>
  </si>
  <si>
    <r>
      <rPr>
        <sz val="8"/>
        <color theme="1"/>
        <rFont val="Arial Narrow"/>
      </rPr>
      <t>1.8.</t>
    </r>
    <r>
      <rPr>
        <b/>
        <sz val="8"/>
        <color theme="1"/>
        <rFont val="Arial Narrow"/>
      </rPr>
      <t xml:space="preserve"> Desarrolalr la estrategia de involucramiento parental,</t>
    </r>
    <r>
      <rPr>
        <sz val="8"/>
        <color theme="1"/>
        <rFont val="Arial Narrow"/>
      </rPr>
      <t xml:space="preserve">   con   20 sesiones  estructurales interactivas, ( 10 por CDI; con  padres de familia  que permitan  aumentar los facores protectores a nivel familiar   para  la prevenir en los menores el consumo de SPA,  el mejoramiento de los lasos familiares desarrollo de  cambios cognitivos, afectivos y conductuales en los miembros que conforman la familia, en sus dinámicas familiar  y promocionar la interacción positiva de padres e   hijas/os, y la aplicación de disciplina constructiva, iva del curso de  vida primera infancia,   entorno instituciona, ciclo de vida adultez                                                                                       </t>
    </r>
  </si>
  <si>
    <r>
      <rPr>
        <sz val="9"/>
        <color theme="1"/>
        <rFont val="Arial Narrow"/>
      </rPr>
      <t>10.</t>
    </r>
    <r>
      <rPr>
        <b/>
        <sz val="9"/>
        <color theme="1"/>
        <rFont val="Arial Narrow"/>
      </rPr>
      <t xml:space="preserve"> Desarrollar  la estrategia de Hogar Seguro, Hogar amoroso, </t>
    </r>
    <r>
      <rPr>
        <sz val="9"/>
        <color theme="1"/>
        <rFont val="Arial Narrow"/>
      </rPr>
      <t>mediante la realización de 30 capacitaciones lúdico pedagógicas  de dos horas cada una, en 10 CDI del ICBF,  (3 capacitaciones por CDI) y / u hogares sustitutos del municipio de Nieva, mediante la aplicación del “Manual para la promoción de salud mental en primera infancia y detección de riesgos psicosociales de las y los cuidadores (as) de niñas y niños, y educar en la importancia del juego, la recreación, el ocio y sus beneficios y su desarrollo físico cognitivo y psicosocia</t>
    </r>
    <r>
      <rPr>
        <b/>
        <sz val="9"/>
        <color theme="1"/>
        <rFont val="Arial Narrow"/>
      </rPr>
      <t xml:space="preserve">l”, </t>
    </r>
    <r>
      <rPr>
        <sz val="9"/>
        <color theme="1"/>
        <rFont val="Arial Narrow"/>
      </rPr>
      <t xml:space="preserve">con el objeto de prevenir el maltrato infantil y abuso sexual  en menores,  en el entorno institucional,   Acuerdo 025 – Resolución 3280 de 2018, contemplados en la  Resolución 518 de 2015, Resolución 3280 de 2018 y demás normas vigentes y complementarias. </t>
    </r>
  </si>
  <si>
    <r>
      <rPr>
        <sz val="9"/>
        <color theme="1"/>
        <rFont val="Arial Narrow"/>
      </rPr>
      <t xml:space="preserve">1.11.  Desarrolla la estartegia </t>
    </r>
    <r>
      <rPr>
        <b/>
        <sz val="9"/>
        <color theme="1"/>
        <rFont val="Arial Narrow"/>
      </rPr>
      <t xml:space="preserve">La prevención del consumo de SPA, </t>
    </r>
    <r>
      <rPr>
        <sz val="9"/>
        <color theme="1"/>
        <rFont val="Arial Narrow"/>
      </rPr>
      <t xml:space="preserve"> </t>
    </r>
    <r>
      <rPr>
        <b/>
        <sz val="9"/>
        <color theme="1"/>
        <rFont val="Arial Narrow"/>
      </rPr>
      <t>en las 10 comunas  y cuatro corregimientos</t>
    </r>
    <r>
      <rPr>
        <sz val="9"/>
        <color theme="1"/>
        <rFont val="Arial Narrow"/>
      </rPr>
      <t xml:space="preserve">  del municipio de Neiva, en el curso de vida infancia y adolescencia,  en el entorno comunitario, con el fin de fortalecer los factores de protección (desarrollo de habilidades sociales ye mocionales) </t>
    </r>
    <r>
      <rPr>
        <b/>
        <sz val="9"/>
        <color theme="1"/>
        <rFont val="Arial Narrow"/>
      </rPr>
      <t>a través de   4 talleres</t>
    </r>
    <r>
      <rPr>
        <sz val="9"/>
        <color theme="1"/>
        <rFont val="Arial Narrow"/>
      </rPr>
      <t xml:space="preserve"> ludicos pedagógicos por  comuna y </t>
    </r>
    <r>
      <rPr>
        <b/>
        <sz val="9"/>
        <color theme="1"/>
        <rFont val="Arial Narrow"/>
      </rPr>
      <t>uno</t>
    </r>
    <r>
      <rPr>
        <sz val="9"/>
        <color theme="1"/>
        <rFont val="Arial Narrow"/>
      </rPr>
      <t xml:space="preserve"> por corregimiento donde abarquen temas de - Habilidades sociales: cooperación, actitudes prosociales, sentido de responsabilidad personal y responsabilidad hacia los demás. - Educación emocional: autoconcepto positivo y autoconfianza, autocontrol, autorregulación. - Desarrollo cognitivo y lenguaje: razonamiento para la resolución de problemas. Independencia. - Habilidades cognitivas y de  comunicación. "  Acuerdo 025 – Resolución 3280 de 2018, contemplados en la  Resolución 518 de 2015, Resolución 3280 de 2018 y demás normas vigentes y complementarias. 
</t>
    </r>
  </si>
  <si>
    <r>
      <rPr>
        <sz val="9"/>
        <color theme="1"/>
        <rFont val="Arial Narrow"/>
      </rPr>
      <t xml:space="preserve">1.12. Desarrollo de la estrategia </t>
    </r>
    <r>
      <rPr>
        <b/>
        <sz val="9"/>
        <color theme="1"/>
        <rFont val="Arial Narrow"/>
      </rPr>
      <t xml:space="preserve">Toma Mi mano, Toma la Vida, </t>
    </r>
    <r>
      <rPr>
        <sz val="9"/>
        <color theme="1"/>
        <rFont val="Arial Narrow"/>
      </rPr>
      <t xml:space="preserve"> , con el objeto de prevenir y atender la conducta suicida, en el entorno institucional,  en el curso de vida adultez (Profesionales de la salud mental de IPS) </t>
    </r>
    <r>
      <rPr>
        <b/>
        <sz val="9"/>
        <color theme="1"/>
        <rFont val="Arial Narrow"/>
      </rPr>
      <t xml:space="preserve">mediante 1  capacitación  individual de 2 horas  por  IPS, </t>
    </r>
    <r>
      <rPr>
        <sz val="9"/>
        <color theme="1"/>
        <rFont val="Arial Narrow"/>
      </rPr>
      <t xml:space="preserve">dirigidas a personal de salud, con atención en salud mental , a  </t>
    </r>
    <r>
      <rPr>
        <b/>
        <sz val="9"/>
        <color theme="1"/>
        <rFont val="Arial Narrow"/>
      </rPr>
      <t xml:space="preserve"> realizarse  en   10 IPS </t>
    </r>
    <r>
      <rPr>
        <sz val="9"/>
        <color theme="1"/>
        <rFont val="Arial Narrow"/>
      </rPr>
      <t>de la red prestadora de servicios de salud,  en  temas de detección temprana de riesgos, Atención inyegral de los casos o eventos en salud mental y seguimiento del mismo. Circular 025 de 2020, a Ley 1616 de 2013 PIC, Política Nacional de Salud Mental Resolución 4886 de 2018:  PIC (Resolución 518 de 2015)</t>
    </r>
  </si>
  <si>
    <r>
      <rPr>
        <sz val="9"/>
        <color theme="1"/>
        <rFont val="Arial Narrow"/>
      </rPr>
      <t xml:space="preserve">1.13. Desarrollo de la estrategia </t>
    </r>
    <r>
      <rPr>
        <b/>
        <sz val="9"/>
        <color theme="1"/>
        <rFont val="Arial Narrow"/>
      </rPr>
      <t>Toma Mi mano, Toma la Vida</t>
    </r>
    <r>
      <rPr>
        <sz val="9"/>
        <color theme="1"/>
        <rFont val="Arial Narrow"/>
      </rPr>
      <t xml:space="preserve">, </t>
    </r>
    <r>
      <rPr>
        <b/>
        <sz val="9"/>
        <color theme="1"/>
        <rFont val="Arial Narrow"/>
      </rPr>
      <t xml:space="preserve">  </t>
    </r>
    <r>
      <rPr>
        <sz val="9"/>
        <color theme="1"/>
        <rFont val="Arial Narrow"/>
      </rPr>
      <t xml:space="preserve">con el objeto de prevenir y atender la conducta suicida, en los entornos, educativo  en los cursos de vida juventud y adultez,   mediante </t>
    </r>
    <r>
      <rPr>
        <b/>
        <sz val="9"/>
        <color theme="1"/>
        <rFont val="Arial Narrow"/>
      </rPr>
      <t>1  capacitación   por IE</t>
    </r>
    <r>
      <rPr>
        <sz val="9"/>
        <color theme="1"/>
        <rFont val="Arial Narrow"/>
      </rPr>
      <t xml:space="preserve">, dirigidas a docentes, a   realizarse  en  </t>
    </r>
    <r>
      <rPr>
        <b/>
        <sz val="9"/>
        <color theme="1"/>
        <rFont val="Arial Narrow"/>
      </rPr>
      <t xml:space="preserve"> 30 IE Públicas, de las 10 comunas</t>
    </r>
    <r>
      <rPr>
        <sz val="9"/>
        <color theme="1"/>
        <rFont val="Arial Narrow"/>
      </rPr>
      <t xml:space="preserve"> </t>
    </r>
    <r>
      <rPr>
        <b/>
        <sz val="9"/>
        <color theme="1"/>
        <rFont val="Arial Narrow"/>
      </rPr>
      <t>d</t>
    </r>
    <r>
      <rPr>
        <sz val="9"/>
        <color theme="1"/>
        <rFont val="Arial Narrow"/>
      </rPr>
      <t>e Neiva y</t>
    </r>
    <r>
      <rPr>
        <b/>
        <sz val="9"/>
        <color theme="1"/>
        <rFont val="Arial Narrow"/>
      </rPr>
      <t xml:space="preserve"> 4 corregimientos</t>
    </r>
    <r>
      <rPr>
        <sz val="9"/>
        <color theme="1"/>
        <rFont val="Arial Narrow"/>
      </rPr>
      <t xml:space="preserve">,  </t>
    </r>
    <r>
      <rPr>
        <b/>
        <sz val="9"/>
        <color theme="1"/>
        <rFont val="Arial Narrow"/>
      </rPr>
      <t>5 IE Privadas</t>
    </r>
    <r>
      <rPr>
        <sz val="9"/>
        <color theme="1"/>
        <rFont val="Arial Narrow"/>
      </rPr>
      <t xml:space="preserve">   y el   </t>
    </r>
    <r>
      <rPr>
        <b/>
        <sz val="9"/>
        <color theme="1"/>
        <rFont val="Arial Narrow"/>
      </rPr>
      <t>SENA</t>
    </r>
    <r>
      <rPr>
        <sz val="9"/>
        <color theme="1"/>
        <rFont val="Arial Narrow"/>
      </rPr>
      <t xml:space="preserve"> , en  temas de detección temprana de riesgos, escucha activa, orientación y canalización a los servicios de salud, Primeros auxilios psicológicos. Circular 025 de 2020, a Ley 1616 de 2013 PIC, Política Nacional de Salud Mental Resolución 4886 de 2018:  PIC (Resolución 518 de 2015)</t>
    </r>
  </si>
  <si>
    <r>
      <rPr>
        <sz val="9"/>
        <color theme="1"/>
        <rFont val="Arial Narrow"/>
      </rPr>
      <t xml:space="preserve">1.14.  Realizar  20 acciones de promoción de la estrategia </t>
    </r>
    <r>
      <rPr>
        <b/>
        <sz val="9"/>
        <color theme="1"/>
        <rFont val="Arial Narrow"/>
      </rPr>
      <t xml:space="preserve">“Saber beber, saber vivir: </t>
    </r>
    <r>
      <rPr>
        <sz val="9"/>
        <color theme="1"/>
        <rFont val="Arial Narrow"/>
      </rPr>
      <t xml:space="preserve">por la vida: tomo consciente, tomo conciencia”, articulada a </t>
    </r>
    <r>
      <rPr>
        <b/>
        <sz val="9"/>
        <color theme="1"/>
        <rFont val="Arial Narrow"/>
      </rPr>
      <t xml:space="preserve">Pactos por la vida </t>
    </r>
    <r>
      <rPr>
        <sz val="9"/>
        <color theme="1"/>
        <rFont val="Arial Narrow"/>
      </rPr>
      <t xml:space="preserve">en el entorno comunitario, y curso de vida juventud, adultez y vejez </t>
    </r>
    <r>
      <rPr>
        <b/>
        <sz val="9"/>
        <color theme="1"/>
        <rFont val="Arial Narrow"/>
      </rPr>
      <t xml:space="preserve"> </t>
    </r>
    <r>
      <rPr>
        <sz val="9"/>
        <color theme="1"/>
        <rFont val="Arial Narrow"/>
      </rPr>
      <t>asi: Una en cada comuna de las diez comunas del municipio de Neiva (10), una en cada corregiento de los 4 corregimientos del municipio de Neiva (4), y 6 en el marco de las festividades Sanpedrinas dentro de  los grandes eventos como  desfiles, coronación  siendo estas luidco- pedagógicas,</t>
    </r>
    <r>
      <rPr>
        <b/>
        <sz val="9"/>
        <color theme="1"/>
        <rFont val="Arial Narrow"/>
      </rPr>
      <t xml:space="preserve">                                                 </t>
    </r>
    <r>
      <rPr>
        <sz val="9"/>
        <color theme="1"/>
        <rFont val="Arial Narrow"/>
      </rPr>
      <t xml:space="preserve">
 Acuerdo 025 – Resolución 3280 de 2018</t>
    </r>
  </si>
  <si>
    <t>PIC - Información en salud Información en salud</t>
  </si>
  <si>
    <r>
      <rPr>
        <sz val="9"/>
        <color theme="1"/>
        <rFont val="Arial Narrow"/>
      </rPr>
      <t xml:space="preserve">1.15. Promover y divulgar entre los mayores de 18 años,  el conocimiento de los principios de </t>
    </r>
    <r>
      <rPr>
        <b/>
        <sz val="9"/>
        <color theme="1"/>
        <rFont val="Arial Narrow"/>
      </rPr>
      <t xml:space="preserve">saber beber </t>
    </r>
    <r>
      <rPr>
        <sz val="9"/>
        <color theme="1"/>
        <rFont val="Arial Narrow"/>
      </rPr>
      <t>(calidad, cantidad, consistencia, comida, compañía, conflicto), a través de 14 jornadas educativas  en establecimientos  de expendio y consumo de alcohol  como estrategia pedagógica para la disminución del daño y la minimización del riesgo asociado al consumo abusivo de Alcohol, realizadas  en las 10  comunas y 4  corregimientos, para un total de 14 jornadas, (una por comuna y una por corregimiento),  ludico-pedagógicas en el entorno comunitario,y curso de vida  juventud,adultez y vejez.</t>
    </r>
    <r>
      <rPr>
        <b/>
        <sz val="9"/>
        <color theme="1"/>
        <rFont val="Arial Narrow"/>
      </rPr>
      <t xml:space="preserve"> </t>
    </r>
    <r>
      <rPr>
        <sz val="9"/>
        <color theme="1"/>
        <rFont val="Arial Narrow"/>
      </rPr>
      <t xml:space="preserve">
Acuerdo 025 – Resolución 3280 de 2018</t>
    </r>
  </si>
  <si>
    <r>
      <rPr>
        <sz val="9"/>
        <color theme="1"/>
        <rFont val="Arial Narrow"/>
      </rPr>
      <t xml:space="preserve">1.16. Continuar con el fortalecimiento  de los centros de escucha / </t>
    </r>
    <r>
      <rPr>
        <b/>
        <sz val="9"/>
        <color theme="1"/>
        <rFont val="Arial Narrow"/>
      </rPr>
      <t>Centros "Pilotos de Vida y Paz</t>
    </r>
    <r>
      <rPr>
        <sz val="9"/>
        <color theme="1"/>
        <rFont val="Arial Narrow"/>
      </rPr>
      <t xml:space="preserve"> en las comunas  8, 10 y Cto. Caguan, por medio de 120 encuentros, uno semanal por cada centro de escucha, (40 encuentros por centro de escucha, bajo el direccionamiento de un profesional en spicología,  teniendo en cuenta  las acciones de  Identificación, construcción, fortalecimiento,evaluación y  implementación, sistematización y seguimiento,  realizando aciones  de atención psicosocial que permitan el bienestar emocional de las personas tanto a nivel individual como grupal, y acciones de producción de servicios  ya sea que se articulen con otras instituciones o con la misma comunidad todo ello  debe responder  a las necesidades  de cada comunidad y que conlleven a reducir los indicadores de consumo de </t>
    </r>
    <r>
      <rPr>
        <b/>
        <sz val="9"/>
        <color theme="1"/>
        <rFont val="Arial Narrow"/>
      </rPr>
      <t xml:space="preserve">SPA , SUICIDIO Y VIOLENCIA, </t>
    </r>
    <r>
      <rPr>
        <sz val="9"/>
        <color theme="1"/>
        <rFont val="Arial Narrow"/>
      </rPr>
      <t>atendiendose cada Centro Piloto de manera permanente  durante el término del contrato PIC, conformando</t>
    </r>
    <r>
      <rPr>
        <b/>
        <sz val="9"/>
        <color theme="1"/>
        <rFont val="Arial Narrow"/>
      </rPr>
      <t xml:space="preserve"> una red  de jovenes por Centro</t>
    </r>
    <r>
      <rPr>
        <sz val="9"/>
        <color theme="1"/>
        <rFont val="Arial Narrow"/>
      </rPr>
      <t xml:space="preserve"> para la prevención del consumo de SPA,  para lo cual  deberá realizar la búsqueda de apoyo interinstitucional para el fortalecimeinto de dichas redes</t>
    </r>
    <r>
      <rPr>
        <b/>
        <sz val="9"/>
        <color theme="1"/>
        <rFont val="Arial Narrow"/>
      </rPr>
      <t>.</t>
    </r>
    <r>
      <rPr>
        <sz val="9"/>
        <color theme="1"/>
        <rFont val="Arial Narrow"/>
      </rPr>
      <t xml:space="preserve"> en el entorno comunitario, cursos de vida  adolescencia, juventusy adultez.                                                           
Acuerdo 025 – Resolución 3280 de 2018</t>
    </r>
  </si>
  <si>
    <r>
      <rPr>
        <sz val="9"/>
        <color theme="1"/>
        <rFont val="Arial Narrow"/>
      </rPr>
      <t>1.18. realizar 500 tamizajes</t>
    </r>
    <r>
      <rPr>
        <b/>
        <sz val="9"/>
        <color theme="1"/>
        <rFont val="Arial Narrow"/>
      </rPr>
      <t xml:space="preserve"> AUDIT a </t>
    </r>
    <r>
      <rPr>
        <sz val="9"/>
        <color theme="1"/>
        <rFont val="Arial Narrow"/>
      </rPr>
      <t xml:space="preserve">personas consumidoras de alcohol , através del  Test de Identificación de los Trastornos Debidos al Consumo de Alcohol de la OMS, para identificar a las personas con un patrón de consumo de riesgo o  perjudicial de alcohol, el que  conlleva consecuencias para la salud física y mental, aunque algunos también incluyen las consecuencias sociales entre los daños causados por el alcohol, y realizar con ellos un informe cualitativo y cuantitativo  mensual a la Secretaria de Salud municipal de Neiva. Entorno comunitario, curso de vida juventud, adultez y vejez. </t>
    </r>
  </si>
  <si>
    <t xml:space="preserve">1.19. Aplicación de  200  tamizajes RQC en Salud Mental a menores entre 5 y 15 años de edad, en el entorno educativo  que permita detectar  posibles casos de trastorno mental en esta población, el cual debe ser contestado por los papás o la persona adulta responsable del niño  en caso de aplicarse a población infantíl , Una vez aplicado y analizado cualitativa y cuantitativamente los resultados de las personas encontradas con trastornos mentales será reportado de manera mensual a la Secertaria de Salud de Neiva. Entorno educativo, curso de vida infancia y adolescencia.
Política Nacional de Salud Mental Resolución 4886 de 2018: Eje: 2 Prevención de Problemas y Trastornos Menta    </t>
  </si>
  <si>
    <t xml:space="preserve">1.20. Realizar la aplicación de 200  tamizajes SRQ , a personas con diagnóstico de tuberculosis, VIH, enfermedades cardiovasculares incluida la hipertensión arterial, EPOC, DM, cáncer, víctimas del conflicto armado, y personas  notificadas por violencia de género reportadas al Sivigila, en el que se puedan detectar algunos trastornos mentales o sintomatología correspondiente,  como angustia, depresión, psicosis, epilepsia y problemas con el uso de alcohol ;  Una vez aplicado y analizado cualitativa y cuantitativamente los resultados de las personas encontradas con trastornos mentales será reportado de manera mensual a la Secertaria de Salud de Neiva.  entorno comunitario, curso de vida de  juventud, adultez y adulto mayor.                                                                                                    Circular 025 de 2020: PIC, Política Nacional de Salud Mental Resolución 4886 de 2018: Eje: 2 Prevención de Problemas y Trastornos Mentales:                                                        </t>
  </si>
  <si>
    <t xml:space="preserve">1.21. Realizar la aplicación de  200  tamizajes ASSIST  a personass consumidoras de sustancias Psicoactivas,  en el que se logre identificadar los riesgo de salud mental, en el entorno comunitario, en el curso de vida adolescencia, juventud y adultez, una vez aplicado y analizado cualitativa y cuantitativamente los resultados de las personas encontradas con trastornos mentales  por abuso de sustancias psicoactivas  y alcohol  de manera mensual deben ser reportados a la Secertaria de Salud de Neiva.                                                                                                                         
Circular 025 de 2020: PIC
Política Nacional de Salud Mental Resolución 4886 de 2018: Eje: 2 Prevención de Problemas y Trastornos Mentales:   </t>
  </si>
  <si>
    <r>
      <rPr>
        <sz val="9"/>
        <color theme="1"/>
        <rFont val="Arial Narrow"/>
      </rPr>
      <t>1.22. Adelantar</t>
    </r>
    <r>
      <rPr>
        <b/>
        <sz val="9"/>
        <color theme="1"/>
        <rFont val="Arial Narrow"/>
      </rPr>
      <t xml:space="preserve">  Tres  campañas preventiva  </t>
    </r>
    <r>
      <rPr>
        <sz val="9"/>
        <color theme="1"/>
        <rFont val="Arial Narrow"/>
      </rPr>
      <t>en el marco de la celebración  de:10 de septiembre día mundial para la prevención del suicidio,  Octubre 10, dia muncial de la salud mental,  26 de Junio dia  mundial contra las drogas. realizandose dichas conmemoraciones  tipo FESTIVALES  de toda una jornada con el apoyo de los estudiantes, de las IPS, a través de la ejecucion de actividades ludico-educativas, disponiendo de los elementos y el material que se requiera para  los estand  y  haciendo entrega de  estímulo en cada una de ellas , ya sea tipo  plegables o sobenires. souvenir.  Acuerdo 025 – Resolución 3280 de 2018, PIC (Resolución 518 de 2015)</t>
    </r>
  </si>
  <si>
    <t>PROMOCION DE LA SALUD       $ 120.000.000,00</t>
  </si>
  <si>
    <t>GESTION DEL REISGO $ 234.000.000,00</t>
  </si>
  <si>
    <t xml:space="preserve">SALUD AMBIENTAL </t>
  </si>
  <si>
    <t>Promoción de la salud</t>
  </si>
  <si>
    <t>2.2 Dentro de la campaña "Salud Ambiental, un entorno Saludable y Seguro" Realizar caracterizacion ambiental , diagnostico e intervencion mediante educacion a toda la poblacion educativa de 20 instituciones educativas del municipio de Neiva ubicadas en las comunas (4,5,6 y 10) con el objetivo de minimizar los eventos de interés en salud pública relacionados con el acceso, la disponibilidad y la calidad del agua para uso y consumo humano y el acceso a sistemas de saneamiento adecuados.</t>
  </si>
  <si>
    <t>2.3 Dentro de la campaña "Salud Ambiental, un entorno Saludable y Seguro" Implementar estrategia en conjunto con la secretaria de transito y movilidad, orientadas a la comunidad, con el objetivo de aportar a la disminución de eventos relacionados con las condiciones del hábitat (movilidad saludable, segura y sostenible) y prevencion de accidentes de transito en la poblacion del municipio de neiva.</t>
  </si>
  <si>
    <t xml:space="preserve">2.4 Realizar caracterizacion ambiental , diagnostico e intervencion a toda la comunidad educativa en 10 instituciones educativas ubicadas en la comuna 7 y 3 ubicadas en el area urbana de Neiva con el objetivo de aportar a la disminución de eventos relacionados con las condiciones del hábitat (movilidad saludable, segura y sostenible) y prevencion de accidentes de transito en la poblacion en su transformación como comunidades seguras 
</t>
  </si>
  <si>
    <t>2.5 Realizar en el entorno hogar la actaulizacion, caracterizacion socio-ambiental y digtacion de la informacion capturada de 9. 000 familias de los barrios priorizados de las comunas 1,5,6,7,8, del ambito urbano, aplicando en todos los cursos de vida la ficha SIBCAPS y digitar y generar informe trimestral consolidado y demas documentos anexos definidos a tal efecto por la Secretaria de Salud municipal de Neiva.</t>
  </si>
  <si>
    <t>PIC - Caracterización social y ambiental en entornos de vida cotidiana</t>
  </si>
  <si>
    <t>PROMOCION DE LA SALUD       $ 90.000.000,00</t>
  </si>
  <si>
    <t>GESTION DEL REISGO $ 100.000.000,00</t>
  </si>
  <si>
    <t>SEXUALIDAD, DERECHOS SEXUALES Y REPRODUCTIVOS</t>
  </si>
  <si>
    <r>
      <rPr>
        <sz val="9"/>
        <color theme="1"/>
        <rFont val="Arial Narrow"/>
      </rPr>
      <t xml:space="preserve"> 3.1. Desarrollar dentro del marco de la campaña </t>
    </r>
    <r>
      <rPr>
        <u/>
        <sz val="9"/>
        <color theme="1"/>
        <rFont val="Arial Narrow"/>
      </rPr>
      <t xml:space="preserve">"Jóvenes en la juega por una sexualidad libre, responsable, segura y placentera" </t>
    </r>
    <r>
      <rPr>
        <sz val="9"/>
        <color theme="1"/>
        <rFont val="Arial Narrow"/>
      </rPr>
      <t>105 talleres,  dirigidos a los jóvenes y adolescentes de las 10 instituciones educativas priorizadas por la secretaria de salud Municipal, que aborden temas relacionados con el desarrollo de capacidades para la promoción, mantenimiento de su salud y para la gestión de riesgos en salud sexual y reproductiva, orientando, advirtiendo y anunciando sobre la sexualidad en la adolescencia. El abordaje se realizará   mediante el desarrollo de 1 taller en cada uno de los salones de las instituciónes educativas priorizadas, teniendo en cuenta el diagnostico Institucional y   de acuerdo a la estrategia Nacional de Prevención del Embarazo en la Adolescencia. SE REQUIERE: Un (a) Profesional de Enfermería . Para el desarrollo de esta  actividad se realizará articulación  con la secretaria de salud municipal y el profesional deberá contar con material pedagógico.</t>
    </r>
  </si>
  <si>
    <t>PIC - Educación y comunicación en salud</t>
  </si>
  <si>
    <r>
      <rPr>
        <sz val="9"/>
        <color theme="1"/>
        <rFont val="Arial Narrow"/>
      </rPr>
      <t xml:space="preserve">3.2. 	Desarrollar en el marco de la conmemoración de la semana andina, de prevención de embarazo en adolescentes -  campaña </t>
    </r>
    <r>
      <rPr>
        <u/>
        <sz val="9"/>
        <color theme="1"/>
        <rFont val="Arial Narrow"/>
      </rPr>
      <t>"Jóvenes en la juega por una sexualidad libre, responsable, segura y placentera";</t>
    </r>
    <r>
      <rPr>
        <sz val="9"/>
        <color theme="1"/>
        <rFont val="Arial Narrow"/>
      </rPr>
      <t xml:space="preserve">   10 ferias de la sexualidad,  una (1) por cada Institución educativa priorizada, con la participación de los integrantes de la red juvenil "JOVENES EN LA JUEGA", garantizando los protocolos de bioseguridad en el marco del COVID-19. Esta actividad se desarrollará teniendo en cuenta la fecha y los lineamientos impartidos por el MSPS.  SE REQUIERE: Profesional de Enfermería, material tipográfico publicitario como afiches, folletos y 1 pendón. </t>
    </r>
  </si>
  <si>
    <t>PIC - Información en salud</t>
  </si>
  <si>
    <r>
      <rPr>
        <sz val="9"/>
        <color theme="1"/>
        <rFont val="Arial Narrow"/>
      </rPr>
      <t>3.3. 	Realizar actividades de consejería escolar en las 10 instituciones educativas priorizadas, dentro del marco de la campaña "Jóvenes en la juega por una sexualidad libre, responsable, segura y placentera”, beneficiando mínimo a 100 personas (estudiantes, padres de familia y/o acudientes) donde s</t>
    </r>
    <r>
      <rPr>
        <u/>
        <sz val="9"/>
        <color theme="1"/>
        <rFont val="Arial Narrow"/>
      </rPr>
      <t>e aborden las problemáticas de salud sexual y reproductiva, identificadas en cada Institución</t>
    </r>
    <r>
      <rPr>
        <sz val="9"/>
        <color theme="1"/>
        <rFont val="Arial Narrow"/>
      </rPr>
      <t>.  SE REQUIERE: Profesional de Enfermería y articulación con profesional de psicología para el abordaje de las Violencia Sexuales y de género.  Material litográfico - folletos sobre los diferentes temas.</t>
    </r>
  </si>
  <si>
    <t>Gestión de riesgo en salud</t>
  </si>
  <si>
    <t>PIC - Zonas de orientación y centros de escucha</t>
  </si>
  <si>
    <r>
      <rPr>
        <sz val="9"/>
        <color theme="1"/>
        <rFont val="Arial Narrow"/>
      </rPr>
      <t>3.4.Conformar y/o fortalecer 10 redes de la campaña</t>
    </r>
    <r>
      <rPr>
        <u/>
        <sz val="9"/>
        <color theme="1"/>
        <rFont val="Arial Narrow"/>
      </rPr>
      <t xml:space="preserve"> "Jóvenes en la juega por una sexualidad libre, responsable, segura y placentera"</t>
    </r>
    <r>
      <rPr>
        <sz val="9"/>
        <color theme="1"/>
        <rFont val="Arial Narrow"/>
      </rPr>
      <t>, en las instituciones educativas priorizadas, beneficiando a  estudiantes de los grados 9 y 10 abordando  temas de sexualidad, Derechos Sexuales y reproductivos y Salud Sexual y reproductiva, mediante el desarrollo de 3 talleres teorico practicos por institución, con la asistencia de mínimo 10 jóvenes por reunión. SE REQUIERE: Profesional de Enfermería, material litográfico folletos, afiches y pendón. Esta actividad sera articulada con la secretaria de salud municipal para la programación de las actividades.</t>
    </r>
  </si>
  <si>
    <t>PIC - Conformación y fortalecimiento de redes sociales, comunitarias, sectoriales e intersectoriales</t>
  </si>
  <si>
    <t>3.5. Conformar en las comunas 2, 4 y 7  tres (03) redes sociales y comunitarias (una por cada comuna), abordando el sector en donde se evidencie el mayor índice de problemáticas de salud sexual, beneficiando  mínimo a 10 personas por cada red, desarrollando procesos de integración entre las personas, grupos, organizaciones y redes con el propósito de promover  la vigilancia comunitaria encaminada a identificar y canalizar los casos de eventos de interés en salud sexual y reproductiva que se presenten en el sector, y finalmente.  SE REQUIERE: Profesional de Enfermería y material litográfico.  folletos sobre el tema.</t>
  </si>
  <si>
    <r>
      <rPr>
        <sz val="9"/>
        <color theme="1"/>
        <rFont val="Arial Narrow"/>
      </rPr>
      <t xml:space="preserve">3.6. Fortalecer dentro del marco de la campaña </t>
    </r>
    <r>
      <rPr>
        <u/>
        <sz val="9"/>
        <color theme="1"/>
        <rFont val="Arial Narrow"/>
      </rPr>
      <t>"La maternidad, una responsabilidad de todos"</t>
    </r>
    <r>
      <rPr>
        <sz val="9"/>
        <color theme="1"/>
        <rFont val="Arial Narrow"/>
      </rPr>
      <t xml:space="preserve"> once (11) redes sociales y comunitarias, (8 conformadas en las vigencias  2021 - 2022 y  3 a conformar en la vigencia 2023) mediante la realización de 3 encuentros en donde se lleve a cabo el desarrollo de capacidades con el abordaje de los siguientes temas: 1.  Autocuidado para la mujer, la madre y el recién nacido (estilos de vida saludables, búsqueda de la atención, seguimiento a las recomendaciones); la búsqueda de atención en salud para la materna y el recién nacido; y la preparación para el parto y situaciones de emergencia. 2. derechos humanos y sexuales y reproductivos; la participación del hombre o los demás miembros de su red de cuidado (conocimiento de necesidades de la mujer, signos de peligro, comunicación, apoyo y paternidad responsable), con conocimiento pleno de la autonomía de la mujer. SE REQUIERE: Profesional de Enfermería y material litografico folletos sobre el tema.</t>
    </r>
  </si>
  <si>
    <t>3.7. 	Realizar dentro del marco de las campañas "La maternidad, una responsabilidad de todos", y "Si me diagnostico a tiempo, hay tiempo; "17 talleres educativos dirigidos a  los trabajadores informales y población LGTBI del área urbana y rural del municipio de Neiva, abordando temas como  la educación para la salud en derechos sexuales y reproductivos,  prevención de riesgos, factores de protección y acceso a la prestación de los servicios de salud sexual, promocionando los servicios de salud sexual y reproductiva y  realizando la canalización de acuerdo a la necesidad de cada usuario. Cada taller debe contar con la asistencia de mínimo 15 trabajadores informales. SE REQUIERE: Profesional de enfermería y material litográfico folletos sobre cada uno de los temas.</t>
  </si>
  <si>
    <t>3.8. Realizar  demanda a los servicios de salud sexual y reproductiva , donde se haga la canalización (asignación de cita), de 200 personas en  el area urbana y rural, abordando temas de educación para la salud, derechos sexuales y reproductivos; prevención de riesgos, factores de protección y acceso a la prestación de los servicios de salud sexual. SE REQUIERE: Profesional de enfermería y material litografico folletos sobre la oferta institucional.</t>
  </si>
  <si>
    <r>
      <rPr>
        <sz val="9"/>
        <color theme="1"/>
        <rFont val="Arial Narrow"/>
      </rPr>
      <t xml:space="preserve">3.9. Realizar tamización para VIH, hepatitis B y C, beneficiando mínimo a 300 personas  de conformidad con  las  poblaciones priorizadas en la RESOLUCION 3280, población habitante de calle, situación de prostitución, comunidad LGTBI (hombres que tienen relaciones con hombres y mujeres trans) y trabajador informal; dentro del marco de la campaña </t>
    </r>
    <r>
      <rPr>
        <u/>
        <sz val="9"/>
        <color theme="1"/>
        <rFont val="Arial Narrow"/>
      </rPr>
      <t>"Si me diagnostico a tiempo, hay tiempo”;</t>
    </r>
    <r>
      <rPr>
        <sz val="9"/>
        <color theme="1"/>
        <rFont val="Arial Narrow"/>
      </rPr>
      <t xml:space="preserve"> SE REQUIERE: Profesional de enfermería con entrenamiento en pruebas rápidas y asesoría pre y Pos test, 300 pruebas rápidas de cada una de las ITS (VIH, hepatitis B y C) y material litográfico folletos sobre el tema.</t>
    </r>
  </si>
  <si>
    <t>PIC - Tamizaje</t>
  </si>
  <si>
    <t>3.10. Adquirir y suministrar 3.000 preservativos beneficiando a 1.000 personas (3 preservativos por persona), según las poblaciones priorizadas en la RESOLUCION 3280, distribuido en la comunidad LGTBI (Hombres que tiene relaciones con hombres y mujeres trans) y población en situación de prostitución. SE REQUIERE: Profesional de enfermería, preservativos y material litográfico folletos sobre el uso correcto del preservativo.</t>
  </si>
  <si>
    <t>PIC - Insumos</t>
  </si>
  <si>
    <t xml:space="preserve">3.11.	Realizar dentro del marco de la conmemoración del día mundial contra las hepatitis 2023; cinco (5) jornadas de difusión tipo “stands educativos” (2 universidades, 2 IPS, 1 centro comercial), beneficiando a mínimo 200 personas, como actividad de la campaña  "Si me diagnostico a tiempo, hay tiempo". SE REQUIERE: Profesionales en salud con conocimiento en el tema de HB, garantizar los protocolos de bioseguridad en el marco del COVID-19, material litografico. esta actividad será articulada con la secretaria de salud municipal y se llevará a cabo durante la semana del 28 de julio al 3de agosto. </t>
  </si>
  <si>
    <r>
      <rPr>
        <sz val="9"/>
        <color theme="1"/>
        <rFont val="Arial Narrow"/>
      </rPr>
      <t xml:space="preserve">3.12. Realizar como parte de la campaña </t>
    </r>
    <r>
      <rPr>
        <u/>
        <sz val="9"/>
        <color theme="1"/>
        <rFont val="Arial Narrow"/>
      </rPr>
      <t>"Si me diagnostico a tiempo, hay tiempo"</t>
    </r>
    <r>
      <rPr>
        <sz val="9"/>
        <color theme="1"/>
        <rFont val="Arial Narrow"/>
      </rPr>
      <t>, actividades  de información, educación y comunicación IEC en el marco de la conmemoración del día internacional de la respuesta mundial frente al VIH-SIDA por medio de estrategias comunicativas ( 1 facebook live - 1 espacio radial ) .</t>
    </r>
  </si>
  <si>
    <r>
      <rPr>
        <sz val="9"/>
        <color theme="1"/>
        <rFont val="Arial Narrow"/>
      </rPr>
      <t>3.13. Coordinar la realización de 1 jornada de salud en cuatro (4) corregimientos,  donde se lleve la oferta institucional, incluyendo la atención en salud sexual y reproductiva (tamizajes para HB, HC y VIH, Consulta de jóvenes, consulta preconcepcional, planificación familiar y consulta prenatal), dentro del marco de las campañas "J</t>
    </r>
    <r>
      <rPr>
        <u/>
        <sz val="9"/>
        <color theme="1"/>
        <rFont val="Arial Narrow"/>
      </rPr>
      <t>óvenes en la juega"</t>
    </r>
    <r>
      <rPr>
        <sz val="9"/>
        <color theme="1"/>
        <rFont val="Arial Narrow"/>
      </rPr>
      <t>,  "</t>
    </r>
    <r>
      <rPr>
        <u/>
        <sz val="9"/>
        <color theme="1"/>
        <rFont val="Arial Narrow"/>
      </rPr>
      <t>Si me diagnostico a tiempo, hay tiempo</t>
    </r>
    <r>
      <rPr>
        <sz val="9"/>
        <color theme="1"/>
        <rFont val="Arial Narrow"/>
      </rPr>
      <t>", "</t>
    </r>
    <r>
      <rPr>
        <u/>
        <sz val="9"/>
        <color theme="1"/>
        <rFont val="Arial Narrow"/>
      </rPr>
      <t>La maternidad una responsabilidad de todos</t>
    </r>
    <r>
      <rPr>
        <sz val="9"/>
        <color theme="1"/>
        <rFont val="Arial Narrow"/>
      </rPr>
      <t>" y "</t>
    </r>
    <r>
      <rPr>
        <u/>
        <sz val="9"/>
        <color theme="1"/>
        <rFont val="Arial Narrow"/>
      </rPr>
      <t>La gestación, una responsabilidad de todos</t>
    </r>
    <r>
      <rPr>
        <sz val="9"/>
        <color theme="1"/>
        <rFont val="Arial Narrow"/>
      </rPr>
      <t xml:space="preserve">".  COBERTURA: 30 personas por jornada. SE REQUIERE: Equipo interdisciplinario en salud, medicina, enfermería, trabajo social y psicología. </t>
    </r>
  </si>
  <si>
    <t>PIC - Jornadas de salud</t>
  </si>
  <si>
    <t>3.14. Realizar dentro del marco de la campaña "Jóvenes en la juega por una sexualidad libre, responsable, segura y placentera" 12 talleres educativos;  en coordinación  con los centros de escucha y la comunidad en general abordando la promoción de los derechos sexuales y reproductivos para el ejercicio de una sexualidad, libre, placentera en el marco de la emergencia por COVID - 19 y prevención en violencias de género.     SE REQUIERE: Profesional de enfermería, material litografico folletos de cada uno de los temas.</t>
  </si>
  <si>
    <r>
      <rPr>
        <sz val="9"/>
        <color theme="1"/>
        <rFont val="Arial Narrow"/>
      </rPr>
      <t xml:space="preserve">3.15. Realizar dentro del marco de la campaña </t>
    </r>
    <r>
      <rPr>
        <u/>
        <sz val="9"/>
        <color theme="1"/>
        <rFont val="Arial Narrow"/>
      </rPr>
      <t>"Jóvenes en la juega por una sexualidad libre, responsable, segura y placentera"</t>
    </r>
    <r>
      <rPr>
        <sz val="9"/>
        <color theme="1"/>
        <rFont val="Arial Narrow"/>
      </rPr>
      <t xml:space="preserve"> 3 talleres educativos presenciales, para los orientadores escolares, cordinadores y rectores de instituciones públicas y privadas, en 1. Prevención de las violencias de género, con énfasis en las violencias sexuales y la atención integral de las víctimas, mediante la socialización de las rutas; 2. Derechos sexuales y derechos reproductivos, para fortalecer el programa de educación para la sexualidad y construcción de ciudadanía y 3. Prevención de las infecciones de transmisión sexual, VIH/sida. SE REQUIERE: Profesional de Enfermería. Articulado con secretaria de salud y secretaria educación municipal.</t>
    </r>
  </si>
  <si>
    <t>3.16. Realizar dentro del marco de las campañas "Jóvenes en la juega por una sexualidad libre, responsable, segura y placentera"   y  "Si me diagnostico a tiempo, hay tiempo"(2) jornadas educativas mediante stand dirigidos a mínimo 200 personas ( universidades, IPS), dentro del marco de la conmemoración del día internacional de la respuesta mundial frente al VIH-SIDA 2023. Los lugares deben permitir garantizar los protocolos de bioseguridad en el marco del COVID-19. SE REQUIERE: profesionales en salud con conocimiento en el tema de VIH-SIDA, material tipográfico publicitario como afiches, folletos y 1 pendón. esta actividad sera articulada con la secretaria de salud municipal.</t>
  </si>
  <si>
    <t>PIC- Jornadas</t>
  </si>
  <si>
    <t>3.17. 	Realizar dentro del marco de la campaña " La maternidad, una responsabilidad de todos",   (10) talleres lúdicos en el entorno laboral en instituciones publicos y/o privadas abordando el tema de prevención de violencia y discriminación contra la mujer en el entorno laboral y educación sobre prevención de abortos inseguros y acceso a la Interrupción Voluntaria del Embarazo (IVE) SE REQUIERE: profesionales en salud con conocimiento en el tema, material tipográfico publicitario folletos y 1 pendón.</t>
  </si>
  <si>
    <t>3.18. Realizar actividades de información, educación y comunicación IEC encaminadas a la prevención de sífilis por medio de estrategias comunicativas a traves de las diferentes plataformas digitales y radiales del municipio.</t>
  </si>
  <si>
    <t>3.19. Realizar actividades de información, educación y comunicación IEC en la promoción de planificacion familiar y consulta preconcepcional, a traves de las diferentes plataformas digitales y radiales del municipio dentro del marco de la campaña " La maternidad, una responsabilidad de todos".</t>
  </si>
  <si>
    <t>3.20. Realizar actividades de información, educación y comunicación IEC en la promoción de maternidad segura con enfasis en los signos de alarma y controles prenatales, a traves de las diferentes plataformas digitales y radiales del municipio. Dentro del marco de las campañas " La maternidad, una responsabilidad de todos" y  "La gestación, una responsabilidad de todos".</t>
  </si>
  <si>
    <t>PROMOCION DE LA SALUD       $ 85.000.000,00</t>
  </si>
  <si>
    <t xml:space="preserve"> ESTILOS DE VIDA SALUDABLES Y ENFERMEDADES CRONICAS NO TRANSMISIBLES </t>
  </si>
  <si>
    <t xml:space="preserve">4.1 Realizar la campaña "Ponle Atención a tu Tensión", para la prevención de enfermedades cardiovasculares a través de  14 jornadas de desarrollo de capacidades dirigidas a IPS   s  que contengan  talleres (teórico prácticos, lúdicos)  promocionando los buenos hábitos saludables que conllevan a prevenir  enfermedades  cardiovasculares no transmmsiibles; dirigidas a grupos poblacionales a lo largo del curso de la vida  contemplados en la Resolución 518 de 2015, Resolución 3280 de 2018 y demás normas vigentes </t>
  </si>
  <si>
    <t>Promoción_de_la_salud, Gestión del riesgo en salud.</t>
  </si>
  <si>
    <t xml:space="preserve">4.2. Realizar en las diez comunas y en 4 corregimeintos,  jornadas de desarrollo de caapcidades que contengan  talleres (teórico prácticos, lúdicos)  dirigidos a la comunidad en general en los diferentes entornos para incentivar el consumo de frutas y verduras, prevención en consumo de alcohol, prevención de consumo de derivados del tabaco, factores de riesgo, factores protectores o prevención, detección temprana, identificación temprana de signos y síntomas de ECNT y  enfermedad huérfana - rara,conductas protectoras de la salud auditiva y comunicativa en cada curso de vida, en el marco de la estrategia CERS. </t>
  </si>
  <si>
    <t>4.3. Realizar en el entorno comunitario 1000 tamizaje   en  zona urbana  para identificacion de personas con consumo de riesgo y perjudicial de alcohol, por medio de la aplicacion de prueba AUDIT en población mayor de 12 años con el fin de detectar ecv.
(Muestra calculada sobre Tamaño de la población 357.392, Nivel de confianza (%) 95 y Margen de error (%) 1.8- https://es.surveymonkey.com/mp/sample-size-calculator/</t>
  </si>
  <si>
    <t>Gestión_de_riesgo_en_salud</t>
  </si>
  <si>
    <t>4.4. Realizar tres  jornadas ludico-educativas, en el marco de la conmemoración la semana de estilos de vida saludable en el entorno comunitario a poblacion en general.</t>
  </si>
  <si>
    <t>Promoción_de_la_salud. Gestión del riesgo</t>
  </si>
  <si>
    <t>4.6. Realizar  en las 10 comunas y 4 corregimientos, talleres educativos   dirigidas a grupos poblacionales a lo largo del curso de la vida en  la Dimensión Vida Saludable y Condiciones no Transmisibles de acuerdo a (intervenciones, procedimientos, actividades e insumos) contemplados en la Resolución 518 de 2015, Resolución 3280 de 2018 y demás normas vigentes y complementarias  dirigidas a la comunidad y a los diferentes grupos poblacionales, en los diferentes entornos, acerca de la definición, estadísticas locales y departamentales, factores de riesgo para cáncer de mama, de cuello uterino, cáncer infantíl, cáncer de Colon entre otros  sobre  factores protectores o prevención, detección temprana, identificación temprana de signos y síntomas  con intervencion mensual que garantice el despliegeui en todas las comunas de Neiva y correguimiento de Vegalarga, San Luis y Cagua</t>
  </si>
  <si>
    <t>Gestión_de_riesgo_en_salud y Promoción_de_la_salud</t>
  </si>
  <si>
    <r>
      <rPr>
        <sz val="9"/>
        <color theme="1"/>
        <rFont val="Arial Narrow"/>
      </rPr>
      <t>4.7. Realizar  en las 10 comunas y 4 corregimientos, talleres educativos   dirigidas a grupos poblacionales a lo largo del curso de la vida en  la Dimensión Vida Saludable y Condiciones no Transmisibles de acuerdo a (intervenciones, procedimientos, actividades e insumos) contemplados en la Resolución 518 de 2015, Resolución 3280 de 2018 y demás normas vigentes y complementarias  dirigidas a la comunidad y a los diferentes grupos poblacionales, en los diferentes entornos, acerca de la definición, estadísticas locales y departamentales, factores de riesgo para cáncer de</t>
    </r>
    <r>
      <rPr>
        <b/>
        <sz val="9"/>
        <color theme="1"/>
        <rFont val="Arial Narrow"/>
      </rPr>
      <t xml:space="preserve"> prostata, f</t>
    </r>
    <r>
      <rPr>
        <sz val="9"/>
        <color theme="1"/>
        <rFont val="Arial Narrow"/>
      </rPr>
      <t xml:space="preserve">actores protectores o prevención, detección temprana, identificación temprana de signos y síntomas presuntivos con intervencion mensual que garantice el despliegeui en todas las comunas de Neiva y correguimiento de Vegalarga, San Luis y Caguan y fortalecillas. </t>
    </r>
  </si>
  <si>
    <t>4.8. Realizar demanda inducida al prestador primario, a 500 personas del municipio (área urbana y rural), por cada una de las pruebas de detección temprana del componente de cáncer, y teniendo en cuenta los grupos etarios que aplican para las mismas, relacionadas a continuación: 
.Citología cervico uterina, mujeres entre 25 y 30 años (100 personas).
.Prueba de ADN VPH, mujeres entre 30 y 65 años (100 personas).
.Mamografía bilateral, mujeres entre 50 y 69 años (100 personas).
.Sangre oculta en heces por inmunoquímica, mujeres y hombres entre 50 y 75 años (100 personas).
.Antígeno prostático, hombres entre 50 y 75 años (100 personas).</t>
  </si>
  <si>
    <t xml:space="preserve">4.9. Realizar   actividades de IEC,  en el entorno comunitario ( 10 comunas y 4 corregimientos)  sobre la cultura de la donación de órganos y tejidos,  mitos y realidades en donación de organos y transplantes, socializacion de la ruta de donacion. </t>
  </si>
  <si>
    <t>4.10. Realizar jornada de conmemoracion al dia mundial de la donación de organos y tejidos 14 de octubre</t>
  </si>
  <si>
    <t>4.11. Realizar jornadas educativas de manera presencial dirigidos a familias y usuarios con diagnóstico de hipertensión arterial, diabetes mellitus y ERC; sobre la importancia de actividad física, alimentación saludable, prevención del tabaquismo y alcoholismo.</t>
  </si>
  <si>
    <t>Promoción_de_la_salud y Gestión_de_riesgo_en_salud</t>
  </si>
  <si>
    <t>4.12. Conmemoracion de fechas especiales sobre OBESIDAD, Reducción de consumo de sal, día mundial del corazón,  HTA, Diabetes mellitus, ERC.</t>
  </si>
  <si>
    <t>4.13. Realizar  4 acciones de IEC  en el entorno comunitario a comunidad general   del Municipio sobre inclusion social a personas diagnosticada con enfermedad huerfana - rara.</t>
  </si>
  <si>
    <t>4.14. Realizar conmemoraciones en el marco de la  Enfermedad Pulmonar Obstructiva Crónica y Asma, en el marco del Día Mundial de la Epoc (segundo o tercer miércoles de noviembre) y el Día Mundial del Asma (primer martes de mayo).</t>
  </si>
  <si>
    <t>4.15. Realizar   en 20 instituciones educativas  del area rural y urbana, charlas educativas promoviendo el no consumo de bebidas azucaradas y comida chatarra para contribuir con la disminución de exceso de peso en menores de 5 año y hasta 17 años 11 meses y 29 días,</t>
  </si>
  <si>
    <t>4.16. Realizar educación en la identificación de factores de riesgo y detección temprana para asma en el marco de la Estrategia AIEP I(niños menores de 5 años), en el entorno comunitario mediante la estrategoia casa a casa  contemplados en la Resolución 518 de 2015, Resolución 3280 de 2018 y demás normas vigentes y complementarias</t>
  </si>
  <si>
    <t>4.17. Conmemoracion del  Día mundial sin tabaco, el 31 de mayo mediante  Movilización a, en redes sociales y otros medios virtuales o audiovisuales de la información referente a: Efectos del consumo de tabaco  ,.</t>
  </si>
  <si>
    <t>4.18. Realizar  14 jornadas educativas (10 comunas y 4 corregimientos) en establecimientos públicos sobre los deberes del no fumador, y garantizar las obligaciones de los propietarios ley 1335 art.19.</t>
  </si>
  <si>
    <t>4.19. Aplicación de 1.000 cuestionario integral (AUDIT/ STEP- breve de tamizaje de Epoc a personas mayores de 40 años con factores de riesgo como tabaquismo, exposición a humos, gases y vapores y exposición a biomasa). en el entorno hogar, Entorno laboral, Entorno comunitario, Entorno institucional del municipio de Neiva, y Socialización de derechos en salud, efectos nocivos del tabaco y sus derivados, disponibilidad de demandar las acciones del programa para la cesación del consumo del tabaco y atención del tabaquismo, efectos de uso de biomasa en las cocinas.
-Tabaquismo de segunda y tercera mano
- Evitar la exposición a humos, gases y vapores
- Uso de estufas con base en combustibles diferentes a biomasa
- Prevención del tabaquismo y consumo de otras sustancias inhaladas. .</t>
  </si>
  <si>
    <t xml:space="preserve">Gestión_de_riesgo_en_salud </t>
  </si>
  <si>
    <r>
      <rPr>
        <sz val="9"/>
        <color theme="1"/>
        <rFont val="Arial Narrow"/>
      </rPr>
      <t xml:space="preserve">4.20. Realizar  en 25 Institucion educativa publicas  del municipio 25 talleres teóricos - práctico  con el fin promover el valor del silencio, Efectos nocivos del ruido ,  reducir el ruido en el aula de clase y generar un entorno laboral saludable por el bienestar docente,  dirtigido a  estudiantes, padres y/o cuidadores, docentes  en temas de desarrollo del lenguaje y la audicion , promoción de  conductas protectoras de la salud auditiva y comunicativa en cada curso de vida (primera infancia, infancia, adolescencia, juventud, adultez y vejez), </t>
    </r>
    <r>
      <rPr>
        <b/>
        <sz val="9"/>
        <color theme="1"/>
        <rFont val="Arial Narrow"/>
      </rPr>
      <t>.</t>
    </r>
  </si>
  <si>
    <t xml:space="preserve"> 4.21. Realizar 15 talleres teóricos prácticos en 15 instituciones del municipio, en el que se fomente la formación de docentes, padres de familia y madres cuidadoras la detección de problemas visuales, con el fin de ayudar en la prevención e identificación de las alteraciones visuales en niños de 2 a 8 años,  enfocados a la higiene y cuidado de los ojos . 
</t>
  </si>
  <si>
    <t>4.22. conmemorar el Día de la Salud Visual,  el dia 21 de mayo. fecha elegida a fin de resaltar la importancia del cuidado de la visión y promover la prevención de la pérdida de visibilidad.</t>
  </si>
  <si>
    <t xml:space="preserve">4.23. Desarrollar   talleres teorico practico en el entorno educativo, en hogares de bienestar,   centros de desarrollo infantíl y en escuelas primarias    en la zona urbana   (10 comunas ) y rural (4 corregimientos) ,  dirigidas a la población infantíl, como también a  padres de familia  y cuidadores, brindando  información sobre cuidados bucales, prácticas de higiene bucal,  proceso de erupción dental, hábitos nocivos (chupos, entretenedores, otros) Dirigida a padres y cuidadores. </t>
  </si>
  <si>
    <t>PROMOCION DE LA SALUD       $ 60.000.000,00</t>
  </si>
  <si>
    <t>GESTION DEL REISGO $ 136.000.000,00</t>
  </si>
  <si>
    <t xml:space="preserve"> VIDA SALUDABLE Y ENFERMEDADES TRANSMISIBLES </t>
  </si>
  <si>
    <t xml:space="preserve">5.1. Desarrollar la estrategia RBC en cada una de las 10 comunas urbanas del municipio de Neiva incluyendo asentamientos , y  en el corregimiento de fortalecillas  ( mediante  capacitaciones a lideres y comunidad en general y pacientes de Hansen)  para eliminar el estigma y la discriminación fomentando la inclusión con un enfoque de participación y garantía de derechos en el PLAN ESTRATEGICO NACIONAL DE PREVENCIÓN Y CONTROL DE LA ENFERMEDAD DE HANSEN: PILAR ESTRATEGICO 3 dentro del  Plan de Salud Pública de Intervenciones Colectivas – PIC).
</t>
  </si>
  <si>
    <t>5.2. En el marco de la campaña "Neiva libre de TB y Hansen" realizar acompañamiento psicosocial (lideradas por psicologo) a traves de encuentros educativos a los pacientes de TB, Hansen y sus familias implementando acciones de prevención de la discriminación y el fomento de la inclusión social. (se debe intervenir por lo menos el 90% de pacientes inscritos en el programa durante el año 2023. Se entregara la base de datos de pacientes periodicamente para realizar la convocatoria)</t>
  </si>
  <si>
    <t xml:space="preserve"> 5.3. Desarrollar la estrategia de búsqueda activa comunitaria  para la captación de sintomáticos respiratorios y de piel, generando una base de datos de sintomáticos para su respectivo reporte  seguimiento por la EAPB y  cierre del caso, definiendo si es una caso confirmado o descartado, en las comunas 1, 2, 3 4,5, 6, 7, 8,9 y 10  de Neiva con sus asentameintos  la meta de captacion sera entonces de 25  sintomaticos por  comuna, para obtener un total de 250  sintomaticos respiratorios. Para el caso de sintomaticos de piel la meta por mes y comuna debe ser de 3  sintomaticos de piel para un total final  de 30 sintomaticos captados y remitidos. 
</t>
  </si>
  <si>
    <t xml:space="preserve">5.4.Realizar  16 jornadas de sensibilizacion y busqueda de sintomaticos respiratorios y de piel, dirigido a los diferentes grupos de poblacion vulnerable social y económica como son: (1 grupo de personas con VIH, 3 grupos de adulto mayor, 2 grupos de habitantes de calle,1 grupos de niños y niñas, 3 centro de detencion transitoria, 1 FEI, 2 grupos de poblacion migrante 2 centros  vida dia 1 de consumidores de SPA  que se encuentren reunidos o agrupados en diferentes lugares como fundaciones, centros de apoyo, centros vida, albergues etc. La meta de captacion sera entonces de 40 sintomaticos respiratorios en total por todos los grupos poblacionales vulnerables y 5 sintomaticos de piel en total por todos los grupos intervenidos.
</t>
  </si>
  <si>
    <t>5.5. En el marco de la campaña "Neiva libre de TB y Hansen", realizar 5 movilizaciones sociales con el fin de sensibilizar y educara a la comunidad en general acerca de signos y síntomas de TB, Hansen , fomentando en ellos hábitos de vida saludables y socializando la ruta a seguir en caso de presentar los sintomas.</t>
  </si>
  <si>
    <t xml:space="preserve">5.6. Desarrollar la estrategia de búsqueda activa comunitaria  para la captación de sintomáticos respiratorios y de piel en zona rural del municipio, generando una base de datos de sintomáticos para su respectivo reporte  seguimiento por la EAPB y  cierre del caso, definiendo si es una caso confirmado o descartado, la meta de captacion sera entonces de 12 sintomaticos respiratorios por corregimiento y 1 sintomatico de piel por corregimiento, en los corregimientos de , Fortalecillas, Caguan. vegalarga, santa librada, santa helena, san luis, aipecito, chapinero,  del municipio de Neiva. </t>
  </si>
  <si>
    <t>5.7. Realizar jornadas de educacion, sensibilizacion, busqueda de sintomaticos respiratorios y de piel de manera articulada con los centros pilotos de vida y paz liderado por la alcaldia, en las comunas 8, 10 y el corregimiento caguan .</t>
  </si>
  <si>
    <t>5.8. En el marco de la campaña "Neiva Libre de TB y Hansen" realizar  una jornada por comuna  de sensibilizacion a lideres sociales y agentes comunitarios 
mediante  actividades educativas masivas y con enfoque diferencial orientadas al
reconocimiento temprano de la enfermedad, la búsqueda de atención oportuna y el cumplimiento del tratamiento por las personas afectadas, las familias y la
comunidad</t>
  </si>
  <si>
    <t>5.9. En el marco de la campaña "Neiva Libre de TB y Hansen"   conformar  5  redes sociales de apoyo en el  municipio de Neiva on minimo  3 actores sociales de los diferentes contextos, por ejemplo educativo, religioso, politico y privado, identificados, para conformar la red de apoyo).</t>
  </si>
  <si>
    <t>5.10. Realizar una jornada de sensibilización y  busqueda activa  de sintomaticos respiratorios y de piel en pobación indigena en el municipio de Neiva. (teniendo en cuenta el censo poblacional)  , con  enfoque etnocultural de acuerdo al sistema indígena de salud propia e intercultural.</t>
  </si>
  <si>
    <r>
      <rPr>
        <sz val="9"/>
        <color theme="1"/>
        <rFont val="Arial Narrow"/>
      </rPr>
      <t>5.11. En el marco de la  la campaña “</t>
    </r>
    <r>
      <rPr>
        <b/>
        <sz val="9"/>
        <color theme="1"/>
        <rFont val="Arial Narrow"/>
      </rPr>
      <t>Para La Diarrea Evitar ..Las Manos Debes Lavar"</t>
    </r>
    <r>
      <rPr>
        <sz val="9"/>
        <color theme="1"/>
        <rFont val="Arial Narrow"/>
      </rPr>
      <t xml:space="preserve">  del componente enfermedades emergentes, re-emergentes y desatendidas de la Dimensión Vida Saludable y Enfermedades Transmisibles realizar 1 jornada de sensibilizacion  por comuna con sus asentamientos  - Sobre prevencion de la  EDA y la parasitosis intestinal   dirigidas a la poblacion general 
(minimo de personas por jornadas 35)</t>
    </r>
  </si>
  <si>
    <r>
      <rPr>
        <sz val="9"/>
        <color theme="1"/>
        <rFont val="Arial Narrow"/>
      </rPr>
      <t xml:space="preserve">5.12. Realizar la campaña " </t>
    </r>
    <r>
      <rPr>
        <b/>
        <sz val="9"/>
        <color theme="1"/>
        <rFont val="Arial Narrow"/>
      </rPr>
      <t xml:space="preserve"> RESPIRA SIN IRA" </t>
    </r>
    <r>
      <rPr>
        <sz val="9"/>
        <color theme="1"/>
        <rFont val="Arial Narrow"/>
      </rPr>
      <t>del componente enfermedades emergentes, re-emergentes y desatendidas de la Dimensión Vida Saludable y Enfermedades Transmisibles realizar 1 jornada de sensibilizacion  por comunas con sus asentamientos  - Sobre prevencion  de las  Infeccióne Respiratorias Aguda (IRAs),  brindando   recomendaciones para evitar su contagio , dirigiada  educar a la población en general .
  (minimo de personas por jornadas 35)</t>
    </r>
  </si>
  <si>
    <t>PROMOCION DE LA SALUD       $ 80.000.000,00</t>
  </si>
  <si>
    <t>COMPONENTE ENFERMEDADES INMUNOPREVENIBLES DE LA DIMENSIÓN VIDA SALUDABLE Y ENFERMEDADES TRANSMISIBLES</t>
  </si>
  <si>
    <r>
      <rPr>
        <sz val="9"/>
        <color theme="1"/>
        <rFont val="Arial Narrow"/>
      </rPr>
      <t>6.1. Desarrollar la</t>
    </r>
    <r>
      <rPr>
        <b/>
        <i/>
        <u/>
        <sz val="9"/>
        <color theme="1"/>
        <rFont val="Arial Narrow"/>
      </rPr>
      <t xml:space="preserve"> Campaña de vacunacion "dia de ponerse al dia"</t>
    </r>
    <r>
      <rPr>
        <sz val="9"/>
        <color theme="1"/>
        <rFont val="Arial Narrow"/>
      </rPr>
      <t xml:space="preserve"> en el marco de los lineamientos de vacunacion PAI , durante el mes de marzo .Promocionar en las 10 comunas de Neiva . Mediante el uso de medios de comunicacion (Radio, prensa, Television, Redes Sociales, Perifoneo), con la finalidad de mantener la vacunación en el entorno comunitario para la población objeto del PAI, acorde a los lineamientos establecidos por el Programa Ampliado de Inmunizaciones (PAI) dirigido a la comunidad en general del municipio de Neiva en la vigencia  2023.
</t>
    </r>
  </si>
  <si>
    <t>PROMOCION DE LA SALUD       $ 50.000.000,00</t>
  </si>
  <si>
    <t>GESTION DEL REISGO $ 50.000.000,00</t>
  </si>
  <si>
    <t>SEGURIDAD ALIEMTARIA Y NUTRICIONAL</t>
  </si>
  <si>
    <r>
      <rPr>
        <sz val="9"/>
        <color theme="1"/>
        <rFont val="Arial Narrow"/>
      </rPr>
      <t xml:space="preserve">7.1. </t>
    </r>
    <r>
      <rPr>
        <b/>
        <sz val="9"/>
        <color theme="1"/>
        <rFont val="Arial Narrow"/>
      </rPr>
      <t>Campaña " Comer sano puede estar en tus manos"</t>
    </r>
    <r>
      <rPr>
        <sz val="9"/>
        <color theme="1"/>
        <rFont val="Arial Narrow"/>
      </rPr>
      <t xml:space="preserve">
Desarrollar en el entorno escolar una sesión de sensibilización (Stand)dirigida a la comunidad educativa (padres de familia, estudiantes y docentes) de 20 sedes públicas de primaria y secundaria a través de la cual se promueva una alimentación saludable y se desestimule el consumo de productos ultraprocesados.</t>
    </r>
  </si>
  <si>
    <r>
      <rPr>
        <sz val="9"/>
        <color theme="1"/>
        <rFont val="Arial Narrow"/>
      </rPr>
      <t>7.2.</t>
    </r>
    <r>
      <rPr>
        <b/>
        <sz val="9"/>
        <color theme="1"/>
        <rFont val="Arial Narrow"/>
      </rPr>
      <t xml:space="preserve"> Campaña " Comer sano puede estar en tus manos" </t>
    </r>
    <r>
      <rPr>
        <sz val="9"/>
        <color theme="1"/>
        <rFont val="Arial Narrow"/>
      </rPr>
      <t>realizar dos talleres teorico practicos, en  5 instituciones educativas  con participación  mínimo de 15  padres de familia  sobre guías alimentarias basadas en alimentos para mayor de 2 años generando en cada una de ellas un producto realizado  y para lo cual el equipo diseñará una guía metodológica que debe ser aprobada previamente por la secretaría de salud</t>
    </r>
  </si>
  <si>
    <t xml:space="preserve">7.3. Campaña "Neiva Lacta"
Diseñar y desarrollar 7  campañas de información, educacion y comunicacion, de promoción de la lactancia materna que involucre el lema y objetivos establecidos para el 2023, priorizando el entorno laboral y comunitario mediante los diferentes medios de comunicacion digitales y radiales. </t>
  </si>
  <si>
    <r>
      <rPr>
        <sz val="9"/>
        <color theme="1"/>
        <rFont val="Arial Narrow"/>
      </rPr>
      <t>7.4.</t>
    </r>
    <r>
      <rPr>
        <b/>
        <sz val="9"/>
        <color theme="1"/>
        <rFont val="Arial Narrow"/>
      </rPr>
      <t xml:space="preserve">  Campaña "Neiva Lacta"</t>
    </r>
    <r>
      <rPr>
        <sz val="9"/>
        <color theme="1"/>
        <rFont val="Arial Narrow"/>
      </rPr>
      <t xml:space="preserve">
Apoyar la celebración de la semana mundial de la lactancia materna mediante la realización del concurso  </t>
    </r>
    <r>
      <rPr>
        <b/>
        <sz val="9"/>
        <color theme="1"/>
        <rFont val="Arial Narrow"/>
      </rPr>
      <t>AMOR QUE VALE POR DOS</t>
    </r>
    <r>
      <rPr>
        <sz val="9"/>
        <color theme="1"/>
        <rFont val="Arial Narrow"/>
      </rPr>
      <t xml:space="preserve"> , que involucre el lema 2023 dirigido al entorno laboral y/o hogar, según anexo tecnico. </t>
    </r>
  </si>
  <si>
    <r>
      <rPr>
        <sz val="9"/>
        <color theme="1"/>
        <rFont val="Arial Narrow"/>
      </rPr>
      <t>7.5.</t>
    </r>
    <r>
      <rPr>
        <b/>
        <sz val="9"/>
        <color theme="1"/>
        <rFont val="Arial Narrow"/>
      </rPr>
      <t xml:space="preserve"> Campaña "Bájele tantico a la sal" </t>
    </r>
    <r>
      <rPr>
        <sz val="9"/>
        <color theme="1"/>
        <rFont val="Arial Narrow"/>
      </rPr>
      <t xml:space="preserve">
Promover en el entorno laboral , el uso culinario de especias como opción para reducir el consumo de sal/sodio en los hogares neivanos a través de 10 espacios para la  demostración de su uso (Stand) en  supermercados (medianas y grandes superficies), empresas (medianas y grandes) y otros, tomando como referencia el documento </t>
    </r>
    <r>
      <rPr>
        <i/>
        <sz val="9"/>
        <color theme="1"/>
        <rFont val="Arial Narrow"/>
      </rPr>
      <t>sazonadores naturales especias, hierbas y frutas,</t>
    </r>
    <r>
      <rPr>
        <sz val="9"/>
        <color theme="1"/>
        <rFont val="Arial Narrow"/>
      </rPr>
      <t xml:space="preserve"> del ministerio de salud y protección social e involucrando a asociaciones, academia en su ejecución</t>
    </r>
  </si>
  <si>
    <r>
      <rPr>
        <sz val="9"/>
        <color theme="1"/>
        <rFont val="Arial Narrow"/>
      </rPr>
      <t xml:space="preserve">7.6. </t>
    </r>
    <r>
      <rPr>
        <b/>
        <sz val="9"/>
        <color theme="1"/>
        <rFont val="Arial Narrow"/>
      </rPr>
      <t>Campaña "Ojo con sus guipas"</t>
    </r>
    <r>
      <rPr>
        <sz val="9"/>
        <color theme="1"/>
        <rFont val="Arial Narrow"/>
      </rPr>
      <t xml:space="preserve">
Desarrollar en el entorno comunitario, 10 espacios de diálogo Presencial en la zona urbana (uno por comuna , priorizando asentamientos)  y dos espacios en la zona rural, sobre detección y prevención de la desnutrición aguda en menor de 5 años con redes de apoyo familiar, comunitario y social existentes, con el propósito de que estos apoyen la difusión de mensajes que permitan a la familias, prevenir, identificar y consultar oportunamente ante la presencia de esta enfermedad.</t>
    </r>
  </si>
  <si>
    <r>
      <rPr>
        <sz val="9"/>
        <color theme="1"/>
        <rFont val="Arial Narrow"/>
      </rPr>
      <t>7.7.</t>
    </r>
    <r>
      <rPr>
        <b/>
        <sz val="9"/>
        <color theme="1"/>
        <rFont val="Arial Narrow"/>
      </rPr>
      <t xml:space="preserve"> Campaña "Lo que comemos"</t>
    </r>
    <r>
      <rPr>
        <sz val="9"/>
        <color theme="1"/>
        <rFont val="Arial Narrow"/>
      </rPr>
      <t xml:space="preserve">
Desarrollar la campaña informativa virtual (Lo que comemos) que promueva la reducción del consumo de alimentos ultraprocesados e incentive el consumo de alimentos saludables en el entorno hogar,  escolar y laboral vinculando (40 redes, asociaciones u otros grupos comunitarios con liderazgo visible, 40 instituciones educativas públicas y privadas y 40 empresas públicas y/o privadas, mediante el diseño y divulgación de material digital.</t>
    </r>
  </si>
  <si>
    <r>
      <rPr>
        <b/>
        <sz val="9"/>
        <color theme="1"/>
        <rFont val="Arial Narrow"/>
      </rPr>
      <t>7.8. Campaña "Desparasítate"</t>
    </r>
    <r>
      <rPr>
        <sz val="9"/>
        <color theme="1"/>
        <rFont val="Arial Narrow"/>
      </rPr>
      <t xml:space="preserve">
Desarrollar Jornadas  de desparasitación masiva antihelmíntica dirigida a 4000 niños y niñas de 1 a 4 años de edad y a 9000 niños, niñas y adolescentes (población escolarizada) de la zona urbana y rural definidos por la Secretaría de salud municipal según disponibilidad y lineamientos dados por el Ministerio de salud y protección social y la Secretaría de salud departamental. Esta actividad será previamente concertada con la referente de la Dimensión quien realizará articulación intersectorial que facilite el abordaje de la población a intervenir.</t>
    </r>
  </si>
  <si>
    <r>
      <rPr>
        <sz val="9"/>
        <color theme="1"/>
        <rFont val="Arial Narrow"/>
      </rPr>
      <t>7.9.</t>
    </r>
    <r>
      <rPr>
        <b/>
        <sz val="9"/>
        <color theme="1"/>
        <rFont val="Arial Narrow"/>
      </rPr>
      <t xml:space="preserve"> Campaña "1,2,3 por ti"</t>
    </r>
    <r>
      <rPr>
        <sz val="9"/>
        <color theme="1"/>
        <rFont val="Arial Narrow"/>
      </rPr>
      <t xml:space="preserve">
Realizar visitas domiciliarias para  caracterizar y brindar orientación práctica sobre Alimentación complementaria dirigidos a las familias de los niños y niñas con bajo peso al nacer a término (60 nacidos en el 2022 - 2023 residentes Neiva) , tomando como referencia las Guías alimentarias basadas en alimentos para el menor de 2 años para lo cual se deberá disponer de ayuda didáctica que facilite la transmisión y comprensión del mensaje por parte de la familia.</t>
    </r>
  </si>
  <si>
    <r>
      <rPr>
        <sz val="9"/>
        <color theme="1"/>
        <rFont val="Arial Narrow"/>
      </rPr>
      <t>7.10</t>
    </r>
    <r>
      <rPr>
        <b/>
        <sz val="9"/>
        <color theme="1"/>
        <rFont val="Arial Narrow"/>
      </rPr>
      <t>. Campaña "1,2,3 por ti"</t>
    </r>
    <r>
      <rPr>
        <sz val="9"/>
        <color theme="1"/>
        <rFont val="Arial Narrow"/>
      </rPr>
      <t xml:space="preserve">
Desarrollar 3 sesiones  prácticas- demostrativas presenciales sobre alimentación en el menor de 2 años  tomando como referencia las Guías alimentarias basadas en alimentos para el menor de 2 años dirigidas  a los 4 Grupos de apoyo comunitario  de la estrategia IAMII- ESE Carmen Emilia Ospina y las mujeres gestantes y lactantes atendidas por estos)</t>
    </r>
  </si>
  <si>
    <t>7.11. Realizar caracterización a las familias de 70 niños y niñas con desnutrición aguda moderada y severa  residentes en Neiva y notificados en el 2022 y según avance del  2023</t>
  </si>
  <si>
    <t>PROMOCION DE LA SALUD       $ 40.000.000,00</t>
  </si>
  <si>
    <t>GESTION DEL REISGO $ 80.000.000,00</t>
  </si>
  <si>
    <t>8.1. Realizar emisiones Radiales, Televisivas, perifoneo, redes sociales desde la Dimension Salud Ambito Laboral para socializar la importancia de la estrategia GOTIS en la promoción de la salud y prevención de los riesgos ocupacionales para la poblacion informal, dirigidos al público en general. Sobre: 
• GOTIS (que es?, y lo ejecuten con ello)
• Promoción de entornos laborales saludables. 
• Riesgos laborales
• Correcto Uso de los EPP
• Almacenamiento de sustancias agroquímicas o plaguicidas, en el Municipio, buen uso de las mismas. 
• Difusión de la importancia de la afiliación a las ARL según legislación vigente.</t>
  </si>
  <si>
    <r>
      <t xml:space="preserve">8.2. Ejecutar la </t>
    </r>
    <r>
      <rPr>
        <b/>
        <sz val="9"/>
        <color rgb="FF000000"/>
        <rFont val="Arial Narrow"/>
      </rPr>
      <t>CARACTERIZACIÓN</t>
    </r>
    <r>
      <rPr>
        <sz val="9"/>
        <color rgb="FF000000"/>
        <rFont val="Arial Narrow"/>
      </rPr>
      <t xml:space="preserve"> con el instrumento del Minsalud (instrumento para la caracterización trabajadora informal por actividad económica y territorio en Colombia) para los nuevo GOTIS 
• Sector económico Pesquero – actividad Pesca Artesanal (50).
•Sector económico Comercio Informal – actividad (Vendedores Ambulantes) (100).</t>
    </r>
  </si>
  <si>
    <r>
      <t xml:space="preserve">8.3. Realizar la </t>
    </r>
    <r>
      <rPr>
        <b/>
        <sz val="9"/>
        <color rgb="FF000000"/>
        <rFont val="Arial Narrow"/>
      </rPr>
      <t>tabulación</t>
    </r>
    <r>
      <rPr>
        <sz val="9"/>
        <color rgb="FF000000"/>
        <rFont val="Arial Narrow"/>
      </rPr>
      <t xml:space="preserve"> de la caracterización, en el formato pertinente para los nuevo GOTIS 
• Sector económico Pesquero – actividad Pesca Artesanal (50).
•Sector económico Comercio Informal – actividad (Vendedores Ambulantes) (100).</t>
    </r>
  </si>
  <si>
    <r>
      <t xml:space="preserve">8.4. Elaborar </t>
    </r>
    <r>
      <rPr>
        <b/>
        <sz val="9"/>
        <color rgb="FF000000"/>
        <rFont val="Arial Narrow"/>
      </rPr>
      <t xml:space="preserve">diagnostico </t>
    </r>
    <r>
      <rPr>
        <sz val="9"/>
        <color rgb="FF000000"/>
        <rFont val="Arial Narrow"/>
      </rPr>
      <t>que nos permiten medir e identificar sus condiciones de salud y los riesgos propios de sus actividades económicas para los nuevo GOTIS 
• Sector económico Pesquero – actividad Pesca Artesanal (50).
•Sector económico Comercio Informal – actividad (Vendedores Ambulantes) (100).</t>
    </r>
  </si>
  <si>
    <t xml:space="preserve">
8.5. Elaborar el Plan de intervenciones IEC (Estrategia de Información, Educación y comunicación para la salud) de acuerdo al diagnóstico con las actividades complementarias intersectoriales y transectoriales.
• Sector económico Pesquero – actividad Pesca Artesanal (50).
•Sector económico Comercio Informal – actividad (Vendedores Ambulantes) (100).</t>
  </si>
  <si>
    <t>8.6. Ejecutar el Plan de intervenciones IEC (Estrategia de Ejecutar el Plan de intervenciones IEC (Estrategia de Información, Educación y comunicación para la salud)  a los trabajadores Informales de la vigencia 2023.
• Sector económico Pesquero – actividad Pesca Artesanal (50).</t>
  </si>
  <si>
    <t>8.7. Ejecutar el Plan de intervenciones IEC (Estrategia de Ejecutar el Plan de intervenciones IEC (Estrategia de Información, Educación y comunicación para la salud)  a los trabajadores Informales de la vigencia 2023.
•Sector económico Comercio Informal – actividad (Vendedores Informales) (100).</t>
  </si>
  <si>
    <t>8.8. Realizar la clausura de la conformación de los grupos GOTIS 2022 y 2023</t>
  </si>
  <si>
    <t xml:space="preserve">8.9. Elaborar y ejecutar el Plan de Mejora de los grupos de trabajadores informales GOTIS conformados de las vigencias 2021 - 2022. </t>
  </si>
  <si>
    <t>PROMOCION DE LA SALUD       $ 25.000.000,00</t>
  </si>
  <si>
    <t>GESTION DEL REISGO $ 25.000.000,00</t>
  </si>
  <si>
    <t>TRANSVERSAL GESTIÓN DIFERENCIAL DE POBLACIONES VULNERABLES- DISCAPACIDAD</t>
  </si>
  <si>
    <t xml:space="preserve">9.1. Socializar  a  traves de la campaña #YOMEINCLUYO            #YOMECERTIFICO, 8  jornadas  educativas, en las comunas 1,3,5 y 6, con una participacion minima de 30 personas por jornada,  socializando y dando claridad a la comunidad acerca de  las disposiciones según la Resolucion 1239 de 2020, sobre la certificacion, registro y  valoracion a traves del equipo interdisciplinario para las personas con discapacidad, dirigido a pesonas con discapacidad, cuidadores, lideres  y organizaciones, 
</t>
  </si>
  <si>
    <t xml:space="preserve">9.2. Realizar en el entorno comunitario 2  jornadas de capacitación y sensibilización  dentro de la campaña "CUIDANDO EL CUIDADOR" en las  comunas 6,7,8,9,10 del municipio de Neiva con la participacion minima de  20 cuidadores, conforme al momento de cuidar a otros,  ( el ejercicio de cuidar)  (signos de alarma) (estrategias de autocuidado).
</t>
  </si>
  <si>
    <t xml:space="preserve">9.3. Fortalecer las 2 redes comunitarias  de apoyo en zona urbana, , las cuales cuenten con la participacipacion de cuidadores de personas con discapacidad a través de la realización de 6  sesiones  educativas por red ,  donde se trabaje ;1-Enfoque de derechos para personas con discapacidad. 2- Marco Normativo en el contexto de Discapacidad 3-Fortalecimiento de la inclusion social 4-RBC en Salud 5-Estilos de vida saludable en las personas con Discapacidad 6-Autocuidado en los cuidadores 
</t>
  </si>
  <si>
    <t xml:space="preserve">9.4. Desarrollar la campaña "TAMBIEN ES TU DERECHO"en las comunas 6,8,9, y 10 a través de  8  jornadas educativas  de sensibilización , con una duración mínima de 45 minutos cada una, y una participación  de mínimo 20 personas, dirigida a personas con discapacidad y/o cuidadores, enfocada en la Resolución 1904 DE 2017 " DERECHOS SEXUALES" sobre la garantia de las personas con discapacidad, sobre la base de un 
enfoque diferencial, y acceso a información adecuada y suficiente sobre sus 
derechos sexuales y derechos reproductivos
</t>
  </si>
  <si>
    <t xml:space="preserve">9.5. Realizar la camapaña #YOMEINCLUYO #YOMECERTIFICO en el entorno educativo de la zona Urbana de las   instituciones que cuenten con la atención a la población de necesidades educativas especiales, a traves de 15 jornadas  de sensibilizacion  con el objetivo de socializar acerca de las disposiciones según la Resolución 1239  de 2022, sobre la certificación, registro y valoración a través del equipo multidisciplinario para las personas con discapacidad, dirigido a padres de familia y cuidadores.   </t>
  </si>
  <si>
    <t xml:space="preserve">9.6. Desarrollar la campaña #YOMEINLCUYO #YOMECUIDO en la zona Urbana, comunas 1,5,6,7  del municipio de Neiva, 6 Jornadas de actividades de acondicionamiento físico y lúdico - recreativo y habitos de vida saludable para la población con discapacidad, cada jornada debe tener una intensidad horaria de mínimo una hora. 
</t>
  </si>
  <si>
    <t xml:space="preserve">9.7. Desarrollar la campaña #YOMEINCLUYO #YOMECERTIFICO en el entorno comunitario de la zona Rural de los corregimientos  Vegalarga , Chapinero, Caguan, (peñas blancas, san francisco, guacirco, san jorge) del municipio de Neiva, 4 Jornadas de actividades de acondicionamiento físico y lúdico - recreativo,  habitos saludables para la población con discapacidad, cada jornada debe tener una intensidad mínimo una hora.
</t>
  </si>
  <si>
    <t xml:space="preserve">9.8. Desarrollar la campaña AUTOCUIDADO SIN LIMITES zona urbana, entorno hogar, la estrategia Rehabilitación basada en comunidad RBC , a través de 60 atenciones integrales a personas con discapacidad sus familias, o cuidadores, en las comunas 1,3 y 5 , cada una con una intensidad  horaria no inferior de 60 minutos,  enfocadas en la promoción y el mantenimiento de la salud, de las personas con discapacidad y sus familias.
</t>
  </si>
  <si>
    <t xml:space="preserve">9.9. Desarrollar la campaña AUTOCUIDADO SIN LIMITES   en la zona rural, entorno hogar, la estrategia basada en comunidad RBC , a través de 30 atenciones integrales a personas con discapacidad,  sus familias, o cuidadores, cada una con una intensidad horaria no inferior a 60 minutos, en los corregimientos Vegalarga y Chapinero , enfocadas en la promocion y el mantenimiento de la salud de las personas con discapacidad y sus familias.
</t>
  </si>
  <si>
    <t xml:space="preserve">9.10. Realizar dos (2)  jornadas de salud tituladas "Feria de Salud Inlcuyente" en el marco de la conmemoracion del día de los derechos de las personas con  Discapacidad con el fin de hacer promocin  de la salud integral para las personas con discapacidad. </t>
  </si>
  <si>
    <t>PIC - Rehabilitación basada en comunidad</t>
  </si>
  <si>
    <t>TRANSVERSAL GESTIÓN DIFERENCIAL DE POBLACIONES VULNERABLES- ENVEJECIMIENTO Y VEJEZ</t>
  </si>
  <si>
    <t xml:space="preserve"> 9.1.1. Desarrollar en el entorno comunitario, diesiseis (16) jornadas de educacion en los diferentes centros vida/dia y/o sus satelite  del adulto mayor y/o grupos poblacionales del ciclo de vida, de las comunas del municipio de Neiva, para la promocion de la salud nutricional, habitos, modos y estilos de vida saludable . 
</t>
  </si>
  <si>
    <t xml:space="preserve"> Realizar dieciseis (16 ) jornadas de sensibilización con entrega de material educativo  en LOS DIFERENTES CENTROS VIDA/ DIA  ( O SATELITES) DE ADULTO MAYOR y/o grupos poblacionales del ciclo de vida DEL MUNICIPIO DE NEIVA  , en el marco de la campaña ENTORNOS PROTECTORES PARA EL ADULTO MAYOR   con relacion al reconocimiento a la prevencion de la violencia intrafamiliar y violencia sexual hacia el adulto mayor.
</t>
  </si>
  <si>
    <t xml:space="preserve"> 9.1.2. Desarrollar en los barrios de la comuna 6,8,9, 10, en el marco de la campaña ENVEJECIMIENTO ACTIVO  12  jornadas de educación (realizando 3 jornadas por cada comuna con una duración mínima de 45 minutos )  mediante estrategias IEC, donde se aborden en cada jornada:  1. prevención de enfermedades crónicas no transmisibles (HIPERTENSIÓN, DIABETES MELLITUS NO INSULINODEPENDIENTE E INSULINODEPENDIENTE) y 2. alertas sobre los peligros mentales, físicos y psicológicos de los adultos en situación de abandono o soledad y visión positiva de la vejez y  3 El envejecimiento y protección de los derechos humanos de las personas adultas mayores conforme a la Ley 1850 de 2017.  con la participación mínima de 15 personas.
</t>
  </si>
  <si>
    <t xml:space="preserve">  9.1.3. Desarrollar en los corregimientos Vegalarga , San Luis y Triunfo en el marco de la campaña ENVEJECIMIENTO ACTIVO ; 9 jornadas de educación (realizando 3 jornadas por cada corregimiento con una duración mínima de 45 minutos )  mediante estrategias IEC, donde se aborden en cada jornada:  1. prevención de enfermedades crónicas no transmisibles (HIPERTENSIÓN, DIABETES MELLITUS NO INSULINODEPENDIENTE E INSULINODEPENDIENTE) y 2. alertas sobre los peligros mentales, físicos y psicológicos de los adultos en situación de abandono o soledad y visión positiva de la vejez y  3 el envejecimiento y protección de los derechos humanos de las personas adultas mayores conforme a la Ley 1850 de 2017.  con la participación mínima de 15 personas </t>
  </si>
  <si>
    <t xml:space="preserve">  9.1.4. Realizar doce (12 ) jornadas de sensibilización con entrega de material educativo  en  las comunas 1,3,4,7, en el marco de la campaña ENTORNOS PROTECTORES PARA EL ADULTO MAYOR   con relacion al reconocimiento a la prevencion de la violencia intrafamiliar y violencia sexual hacia el adulto mayor.
</t>
  </si>
  <si>
    <t xml:space="preserve">  9.1.5. Desarrollar en los CENTROS DE LARGA ESTANCIA PUBLICOS O PRIVADOS  en el marco de la campaña ENVEJECIMIENTO ACTIVO  1 jornada de autocuidado y reduccion de factores de riesgo para   fomento de estilos de vida saludable   con una duración mínima de 45 minutos mediante estrategias IEC, donde se aborden en cada jornada.
</t>
  </si>
  <si>
    <t xml:space="preserve"> 9.1.6. Fortalecer las 3 redes de apoyo de  adulto mayor, conformadas en la vigencia anterior   distribuidas entre la comuna 5, 6 y 10, a traves de 9 jornadas educativas  mediante la metodologia MIPSAM (Metodologia integral de participacion social de y para los adultos mayores), con el proposito de empoderar a los adultos mayores en su propio desarrollo humano abordando las siguientes tematicas: 1. Jornada de autocuidado y reduccion de factores de riesgo para   fomento de estilos de vida saludable 2.prevencion de la violencia intrafamiliar y violencia sexual hacia el adulto mayor 3,promocion de acciones y practicas culturales para la transformacion de los imaginarios desfaborables sobre el envejecimiento.
</t>
  </si>
  <si>
    <t xml:space="preserve">  9.1.7. Realizar 1 sesion informativa que fortalezcan los conocimientos, actitudes y prácticas de la salud en cada una de  las diez comunas del municipio,  enfocados a la disminucion y control de la morbilidad por infeccion respiratoria aguda (IRA ) incluyendo Covid-2019 y Enfermedad Diarreica Aguda (EDA) en poblacion adulta mayor, con la participacion minima de 20 personas.
</t>
  </si>
  <si>
    <t xml:space="preserve"> 9.1.8. Realizar una jornada de sensibilizacion en el marco de la campaña ENVEJECER TAMBIEN ES BONITO   para desarrollar la promocion de las acciones y practicas culturales para la transformacion de los imaginarios desfavorables sobre el envejecimiento en cada una de las diez (10) comunas del municipio de Neiva, con la participacion de minimo 30 personas. </t>
  </si>
  <si>
    <t>TRANSVERSAL GESTIÓN DIFERENCIAL DE POBLACIONES VULNERABLES- GENERO</t>
  </si>
  <si>
    <t xml:space="preserve"> 9.2.1. Realizar en el entorno comunitario 10 jornadas de educación, prevención, sensibilización y reconocimiento de las violencias basadas en género dentro de la campaña JUNTAS PODEMOS , a través de estrategias didácticas, en el ambito urbano en cada una de las 10 comunas del municipio de Neiva, acorde a la normatividad de la ley 599 de 2000 , ley 1257 del 2008 contra la violencia de género y ley 985 de 2005 normatividad sobre trata de personas con un minimo de participación de 20 personas.
</t>
  </si>
  <si>
    <t xml:space="preserve"> 9.2.2. Desarrollar en el entorno institucional una sensibilización a cada  IPS del municipio, dirigida a la comunidad, al personal asistencial y administrativos de los servicios de consulta externa, enfocadas en la ruta de atención de violencia de genero, en los diferentes curso de vida en el ámbito urbano con un minimo de participacion de 20 personas por IPS.
</t>
  </si>
  <si>
    <t xml:space="preserve"> 9.2.3. Apoyar la campaña NO A LA DISCRIMINACION SI A LA DIVERSIDAD a través  una estrategia de información y comunicación, que se difunda o promociona través de las herramientas TIC  de la alcaldía municipal  y de la ESE CEO    para promover  en pro de la conmemoración del “Día Internacional de la Diversidad Sexual y de Género, 28 de junio”, dirigida a la comunidad en general, en los diferentes cursos de vida (primera infancia, infancia, adolescencia, juventud, adultez y vejez) en el ámbito urbano.
</t>
  </si>
  <si>
    <t xml:space="preserve"> 9.2.4. Realizar en el entorno comunitario 16 jornadas de educación, prevención, sensibilización de la temática de nuevas masculinidades la cual promueve  la participación y reflexión de los hombres en proceso de auto cuidado de la salud individual, familiar y comunitaria, prevención de la violencia en la familia y en la comunidad, como los nuevos roles asertivos y de construcción de los hombres en la sociedad moderna.
en el ámbito urbano en los barrios de la comunas 3, 6,8 y 9 del municipio de Neiva, acorde a la normatividad de la ley 1257 del 2008 contra la violencia de género, nuevas masculinidades y feminidades, con un mínimo de 20 participantes y 45 minutos por jornada. 
</t>
  </si>
  <si>
    <t xml:space="preserve"> 9.2.5. Realizar en el entorno comunitario 10 jornadas de educación, prevención, sensibilización y reconocimiento de las violencias basadas en género, a través de estrategias didácticas, en el ámbito urbano en cada una de las comunas del municipio de Neiva, acorde a la normatividad de la ley 1257 del 2008 contra la violencia de género, nuevas masculinidades y feminidades, con un mínimo de 20 participantes y 45 minutos por jornada. 
</t>
  </si>
  <si>
    <t xml:space="preserve"> 9.2.6. Realizar tres (3)  jornadas educativas con comunidad sexualmente diversa del municipio de Neiva con relación a “Promocion y garantia de los derechos sexules y reproductivos” con un mínimo de 15 participantes por jornada con una duración mínima de 45 minutos.
</t>
  </si>
  <si>
    <t xml:space="preserve"> 9.2.7. Realizar 4  estrategias de información y   difusión a traves de las herramientas TIC de la Alcaldia Municipal y la ESE CEO  para promover  las formas  de violencia de género  y la ley 1257 de 2008 </t>
  </si>
  <si>
    <t xml:space="preserve"> 9.2.8. Apoyar la  campaña  de sensibilizacion  JUNTAS PODEMOS en pro de la conmemoración del “Día Internacional de la Eliminación de la Violencia contra la Mujer, 25 de noviembre”, enfocada en equidad de genero.</t>
  </si>
  <si>
    <t xml:space="preserve"> 9.2.9. Realizar un taller dirigido a 15 instituciones educativas publicas y/o privadas del ambito Urbano del Municipio de Neiva con relacion a la estrategia Nuevas Masculinidades con el fin de  transformar practicas e imaginarios que han perpetrado violencia y discriminación contra las mujeres.</t>
  </si>
  <si>
    <t>TRANSVERSAL GESTIÓN DIFERENCIAL DE POBLACIONES VULNERABLES- INFANCIA</t>
  </si>
  <si>
    <t>9.3.1. Fortalecer la estrategia de promoción de la salud, dirigido a los integrantes de las 6 redes sociales de apoyo AIEPI (realizando 3 sesiones por red, con una participación mínima de 8 personas por red), donde se aborde los siguientes temas: 1. Trato Digno-Red de buen Trato (abuso sexual, maltrato infantil, violencia intrafamiliar, linea amiga, lineas de denuncia, ruta integral de atencion en caso de Violencia). 2. 18 practicas clave de la estrategia AIEPI (abordar las 9 primeras practicas, enfocando la socializacion en cada una de ellas.  3. Mensajes Claves IRA y Menajes claves EDA Requerimientos para la actividad: 1.Planeador, 2. acta con firmas originales,  3.registro de asistencia original, 4.registro fotografico, 5.oficio de convocatoria con recibido, 6.Ayuda y/o material educativo (presentación).</t>
  </si>
  <si>
    <t>9.3.2. Realizar dos  talleres teorico practico que fortalezca los conocimientos, actitudes y prácticas de salud de Veedores, lideres comunitarios,  presidentes de junta de acción Comunal, de la zona urbana del Municipio de Neiva, enfocada a 1. estrategia AIEPI,  UAIC, UROC-UAIRAC, SALAS ERA, que incluya las generalidades, prevención, identificación de signos de peligro y manejo de IRA  y Enfermedad Diarreica Aguda (EDA) ( Mensajes Claves) . 2.  Consulta de  valoración integral a la primera infancia e infancia en el marco de la RIA PMS que incluya todos los parametros de valoracion incluidas en la misma y toma de signos vitales.  La convocatoria para la participación y asistencia a los tallleres presenciales, deberá realizarse mediante oficio y evidenciarse el recibido por la comunidad o población objeto. Requerimientos para la actividad: 1.Planeador, 2. acta con firmas originales,  3.registro de asistencia original, 4.registro fotografico, 5.oficio de convocatoria con recibido, 6.Ayuda y/o material educativo (presentación).</t>
  </si>
  <si>
    <t xml:space="preserve">9.3.3. Fortalecer la Red del buen trato comunitaria, constituida en la vigencia anterior la cual debe continuar con la participacion de los  15 integrantes,  a traves de 4 talleres donde se aborde los siguientes temas: 1. Trato Digno-Prevencion del  (abuso sexual, maltrato infantil, violencia intrafamiliar, linea amiga, lineas de denuncia, ruta integral de atencion en caso de Violencia). 2. 18 practicas clave de la estrategia AIEPI (abordar las 9 primeras practicas, enfocando la socializacion en cada una de ellas.  3. Mensajes Claves IRA y Menajes claves EDA         4. Prevencion del uso de la polvora                                      Requerimientos para la actividad: 1.Planeador, 2. acta con firmas originales, 3. acto administrativo (resolución de creación de RSA),  3.registro de asistencia original, 4.registro fotografico, 5.oficio de convocatoria con recibido, 6.Ayuda y/o material educativo (presentación).  </t>
  </si>
  <si>
    <t>9.3.4. Realizar 4  estrategias de información y   difusión a traves de las herramientas TIC de la Alcaldia Municipal y la ESE CEO  para promover  1.  Que es la red del buen trato, 2 Prevencion.Maltrato infantil, 3.Prevencion del abuso sexual, 4.Prevencion de la  violencia intrafamiliar. En el marco de la Red del Buen trato Municipal y programa trato digno, donde además se incluya las lineas de denuncia y rutas de atención.</t>
  </si>
  <si>
    <t xml:space="preserve">9.3.5. Apoyar   la realización de quince (15)  jornadas de sensibilización en articulación con el comité interinstitucional de erradicación del trabajo infantil, con entrega de material informativo/educativo enfocado a la prevención de enfermedades trasmisibles IRA-COVID2019-EDA - (Mensajes Claves) Prevención de maltrato infantil, trabajo infantil -linea amiga/vida/ayuda), campañas contra el uso de la polvora, entre otros. El cronograma será facilitado por la Secretaria de salud Municipal en el componente desarrollo integral de primera infancia e infancia.   Requerimientos para la actividad:  1.registro de asistencia original,2.registro fotografico, 3..Ayuda y/o material educativo </t>
  </si>
  <si>
    <t xml:space="preserve">9.3.6. Apoyar la conmemoracion de  el dia Nacional contra el trabajo infantil (12 junio 2022) donde se realicen 2 actividades ludico educativas como: representacion teatral, movilizacion social y/o  sensibilización con carteleras, en la ESE CEO.  Se debe presentar con minimo 15 dias de antelación la planeación y programación a la secretaría de salud Municipal y un informe de ejecucion y evaluación de la jornada hasta el dia 15 de Junio de 2022. Requerimientos para la actividad: 1.Planeador, 2. acta con firmas originales, 3. .registro de asistencia original, 4.registro fotografico, 5.oficio de convocatoria con recibido, 6.Ayuda y/o material educativo (presentación). </t>
  </si>
  <si>
    <t xml:space="preserve">9.3.7. Apoyar la  conmemoracion de la semana Nacional del Buen trato (14-19 de noviembre 2022). Para el desarrollo de la misma se debe tener en cuenta desarrollar actividades ludico educativas diarias con diferentes grupos poblacionales donde se aborden los temas: prevencion de abuso sexual, maltrato infantil, violencia intrafamiliar, diferentes tipos de violencia, ruta de atencion integral y lineas de denuncia, en el marco de la semana Nacional del buen trato.  asi: Un (1) dia: Poblacion Victima, dia 2: población en condición de discapacidad, dia 3: Poblacion adolescente y juvenil, dia cuatro (4): niños y niñas beneficiarios de los programas de ICBF 0-5 O CDI  (primera infancia e infancia), dia cinco (5): poblacion adulto Mayor, dia seis (6): Movilizacion social donde incluya estrategias de IEC alusivas a la Semana del Buen trato, prevencion de abuso sexual, maltrato infantil, violencia Intra familiar, ruta de atención integral.   Requerimientos para la actividad: Presentar con minimo 15 dias de antelación la planeación y programación en los formatos facilitados por la secretaria de salud municipal   2. acta con firmas originales, 3.registro de asistencia original, 4.registro fotografico, 5.oficio de convocatoria con recibido, 6.Ayuda y/o material educativo (presentación).   </t>
  </si>
  <si>
    <t>9.3.8. Realizar 20  talleres teórico prácticos, con una duración no menor a 60 minutos cada sesióncon una asistencia mínima de 15 personas dirigido a  agentes educativos, madres comunitarias y/o operadores del ICBF (0-5-FAMI- DIMF) de Asociación de Hogares comunitarios de Bienestar:  enfocados en 1. Consulta de  valoración integral a la primera infancia e infancia en el marco de la RIA PMS que incluya todos los parametros de valoracion incluidas en la misma y toma de signos vitales, medidas antropométricas segun resolución 2465/2016, desparasitación, suplementación con micronuetrientes, entre otros. 2. Generalidades, prevención, identificación de signos de peligro y manejo de EDA (3mensajes claves)  (preparacion de sales de rehidratacion Oral)  IRA-COVID2019 ( 3 mensajes claves)  vacunación, dosis y refuerzos.  La convocatoria para la participación y asistencia a los tallleres presenciales, deberá realizarse mediante oficio y evidenciarse el recibido por la comunidad o población objeto y anexarse al informe de actividades, al igual que el formato de planeación de la actividad, registro fotografico, registro de asistencia firmado en original, acta firmada en original por las partes.   Requerimientos para la actividad:  1.Planeador, 2. acta con firmas originales,   3.registro de asistencia original, 4.registro fotografico, 5.oficio de convocatoria con recibido, 6.Ayuda y/o material educativo (presentación).     7. matriz excel de poblacion beneficiada.</t>
  </si>
  <si>
    <t>9.3.9. Realizar 6  talleres teórico prácticos, con una duración no menor a 60 minutos cada sesión, con una asistencia mínima y sin excepción de 10 personas dirigido a  agentes educativos, madres comunitarias y/o operadores del ICBF (0-5-FAMI- DIMF) de Asociación de Hogares comunitarios de Bienestar: 1.Caguan. 2.San Luis  3.Vegalarga,  enfocados en 1. Consulta de  valoración integral a la primera infancia e infancia en el marco de la RIA PMS que incluya todos los parametros de valoracion incluidas en la misma y toma de signos vitales, medidas antropométricas segun resolución 2465/2016, desparasitación, suplementación con micronuetrientes, entre otros. 2. Generalidades, prevención, identificación de signos de peligro y manejo de EDA (preparacion de sales de rehidratacion Oral) -  mensajes claves- IRA- 3 mensajes claves, vacunación, dosis y refuerzos.   Requerimientos para la actividad:  1.Planeador, 2. acta con firmas originales,   3.registro de asistencia original, 4.registro fotografico, 5.oficio de convocatoria con recibido, 6.Ayuda y/o material educativo (presentación).     7. matriz excel de poblacion beneficiada.</t>
  </si>
  <si>
    <t xml:space="preserve">9.3.10. Realizar 20  talleres teórico prácticos, con una duración no menor a 60 minutos cada sesión, con una asistencia mínima y sin excepción de 12 personas dirigido a padres de familia y/o cuidadores de niños y niñas beneficiarios de los programas (0-5-FAMI- DIMF-CDI)  enfocados en 1. Consulta de  valoración integral a la primera infancia e infancia en el marco de la RIA PMS que incluya todos los parametros de valoracion incluidas en la misma y toma de signos vitales, medidas antropométricas segun resolución 2465/2016, desparasitación, suplementación con micronuetrientes, entre otros. 2. Generalidades, prevención, identificación de signos de peligro y manejo de EDA (preparacion de sales de rehidratacion Oral)  IRA-3 mensajes claves, vacunación, dosis y refuerzos.  La convocatoria para la participación y asistencia a los tallleres presenciales, deberá realizarse mediante oficio y evidenciarse el recibido por la comunidad o población objeto y anexarse al informe de actividades, al igual que el formato de planeación de la actividad, registro fotografico, registro de asistencia firmado en original, acta firmada en original por las partes.      Requerimientos para la actividad:  1.Planeador, 2. acta con firmas originales,   3.registro de asistencia original, 4.registro fotografico, 5.oficio de convocatoria con recibido, 6.Ayuda y/o material educativo (presentación).   </t>
  </si>
  <si>
    <t xml:space="preserve">9.3.11. Realizar 10  talleres teórico prácticos, en zona urbana, con una duración no menor a 60 minutos cada sesión,  con una asistencia mínima de 12 personas dirigido a padres de familia y/o cuidadores de niños y niñas beneficiarios de los programas (0-5-FAMI- DIMF-CDI)  enfocados en 1. RED DEL BUEN TRATO, abuso sexual, maltrato infantil, violencia intrafamiliar, lineas de ayuda, ruta integral de atencion para estos casos.   La convocatoria para la participación y asistencia a los tallleres presenciales, deberá realizarse mediante oficio y evidenciarse el recibido por la comunidad o población objeto y anexarse al informe de actividades, al igual que el formato de planeación de la actividad, registro fotografico, registro de asistencia firmado en original, acta firmada en original por las partes.   Requerimientos para la actividad: 1.Planeador, 2. acta con firmas originales, 3.registro de asistencia original, 4.registro fotografico, 5.oficio de convocatoria con recibido, 6.Ayuda y/o material educativo (presentación)- 7matriz excel de poblacion beneficiada </t>
  </si>
  <si>
    <t xml:space="preserve">9.3.12. Realizar 3  estrategias de información y   difusión a traves de las herramientas TIC de la Alcaldia Municipal y la ESE CEO  para promover  1.conceptos, prevención, identificacion de signos de alarma y manejo de las infecciones respiratorias agudas (IRA)-covid19, 2.Conceptos, prevención, identificacion de signos de alarma y manejo de la enfermedad Diarreica aguda (EDA) . 3.estrategia UIAC-UROC-UAIRAC-SALAS ERA. </t>
  </si>
  <si>
    <t>TRANSVERSAL GESTIÓN DIFERENCIAL DE POBLACIONES VULNERABLES- VICTIMAS</t>
  </si>
  <si>
    <t xml:space="preserve">9.4.1. Realizar 4  jornadas de Sensibilización a la población víctima del conflicto armado en las comunas 6,8,9 y 10 del Municipio , con una asistencia minimo de  (20) personas,  acerca de la Implementación del protocolo de atención integral en salud (PAPSIVI).
 Registro fotografico.
Oficios de convocatoria a la reunion
presentacion ya sea virtual o presencial 
plan de trabajo y/o estrategia de la seccion educativa
</t>
  </si>
  <si>
    <t xml:space="preserve">9.4.2. Realizar un  encuentro bimensual  en el entorno institucional del ámbito urbano con la red de apoyo conformada en la vigencia anterior, con la asistencia mínima de 10 personas victimas del conflicto armado, donde se trabaje 1, Socializacion protocolo integral de Salud a victimas del conflicto armado   2.Atencion Psicosocial PAPSIVI   3.Habitos de vida saludable 4. Socializacion mecanismos de participacion social en salud  5. Habilidades para el cuidado emocional
</t>
  </si>
  <si>
    <t xml:space="preserve">9.4.3. Desarrollar en el marco de la campaña YO DECIDO - YO PLANIFICO 4  jornadas educativas de manera bimensual ,  en el entorno comunitario del ámbito urbano, en promocion de derechos sexuales y reproductivos   (prevencion de embarazo no deseado/metodos de planificacion familiar) en las comuna 6 y 9, con la participación de mínimo 30  personas.  </t>
  </si>
  <si>
    <t xml:space="preserve"> 9.4.4. Desarrollar  3 jornadas educativas dentro de la campaña  ACTIVA TU VIDA de manera bimensual  en el entorno comunitario del ámbito urbano, con el fin de hacer promocion a   la salud mental ( estrategias de afrontamiento y prevencion del suicidio) - en las comuna 6 y 9, con la participación de mínimo 30  personas. 
</t>
  </si>
  <si>
    <t xml:space="preserve">9.4.5. Desarrollar  3 jornadas educativas dentro de la campaña ACTIVA TU VIDA -  en el entorno comunitario del ambito urbano acerca de la actividad fisica y los habitos de vida saludable  en las comunas 6,8, y 9 con la particpiacion minimo de 20 personas victimas del conflicto armado. 
</t>
  </si>
  <si>
    <t xml:space="preserve">9.4.6.  Desarrollar dos  (2)  jornadas educativas ,  en el entorno comunitario del ámbito rural , en promocion de derechos sexuales y reproductivos   (prevencion de embarazos no deseados ) en los corregimientos de Caguan y Vegalarga  con la participación de mínimo 20 personas. 
</t>
  </si>
  <si>
    <t xml:space="preserve">9.4.7. Desarrollar dos  (2)  jornadas  educativas ,  en el entorno comunitario del ámbito rural ,con el fin de hacer promocion a  la salud mental en el marco de la campaña DALE SENTIDO A LA VIDA  ( estrategias de afrontamiento y prevencion del suicidio) - en los corregimientos de Vegalarga y Caguan, con la participación de mínimo 20 personas. 
</t>
  </si>
  <si>
    <t>9.4.8. Fortalecer la  red de apoyo conformada en la vigencia anterior en el entorno comunitario del ámbito rural en el corregimiento de Vegalarga a través de encuentros bimensuales  de mínimo 45 minutos,  con la participación mínima de 10 personas victimas del conflicto armado,  donde se trabaje 1, Socializacion protocolo integral de Salud a victimas del conflicto armado   2.Atencion Psicosocial PAPSIVI   3.Habitos de vida saludable 4. Socializacion mecanismos de participacion social en salud  5. Habilidades para el cuidado emocional</t>
  </si>
  <si>
    <t>PROMOCION DE LA SALUD       $ 100.000.000,00</t>
  </si>
  <si>
    <t>GESTION DEL REISGO $ 125.000.000,00</t>
  </si>
  <si>
    <t>SALUD PÚBLICA EN EMERGENCIAS Y DESASTRES</t>
  </si>
  <si>
    <r>
      <rPr>
        <sz val="9"/>
        <color theme="1"/>
        <rFont val="Arial Narrow"/>
      </rPr>
      <t xml:space="preserve">10.1. Realizar en el entorno comunitario de cada una de las diez comunas del area urbana del Municipio de Neiva diez (10) talleres de capacitacion dirigidos a grupos conformados por diez (10) personas cada uno, enfocado a la elaboracion de un </t>
    </r>
    <r>
      <rPr>
        <b/>
        <sz val="9"/>
        <color theme="1"/>
        <rFont val="Arial Narrow"/>
      </rPr>
      <t>mapa de riesgo comunitario en salud</t>
    </r>
    <r>
      <rPr>
        <sz val="9"/>
        <color theme="1"/>
        <rFont val="Arial Narrow"/>
      </rPr>
      <t xml:space="preserve"> de conformidad con la metodologia  de la OPS  teniendo en cuenta las principales amenazas descritas en el Plan Municipal de Gestion del Riesgo, elaborando el documento final de Plan de Contingencia para el riesgo identificado.</t>
    </r>
  </si>
  <si>
    <r>
      <rPr>
        <sz val="9"/>
        <color theme="1"/>
        <rFont val="Arial Narrow"/>
      </rPr>
      <t xml:space="preserve">10.2. Elaborar en el entorno comunitario de las diez (10) comunas de Neiva del area urbana, diez (10)  </t>
    </r>
    <r>
      <rPr>
        <b/>
        <sz val="9"/>
        <color theme="1"/>
        <rFont val="Arial Narrow"/>
      </rPr>
      <t xml:space="preserve">planes familiares de emergencias </t>
    </r>
    <r>
      <rPr>
        <sz val="9"/>
        <color theme="1"/>
        <rFont val="Arial Narrow"/>
      </rPr>
      <t>de acuerdo a la evaluacion de riesgos potenciales identificados ene el plan Municipal de Gestion del Riesgo</t>
    </r>
  </si>
  <si>
    <t>10.3. Realizar a nivel comunitario la promocion de la donacion de sangre y hemoderivados, en cada una de las diez (10) comunas del municipio de Neiva</t>
  </si>
  <si>
    <r>
      <rPr>
        <sz val="9"/>
        <color theme="1"/>
        <rFont val="Arial Narrow"/>
      </rPr>
      <t xml:space="preserve">10.4. Promocionar a nivel comunitario el NUSE (Numero Unico de Seguridad y Emergencias ) </t>
    </r>
    <r>
      <rPr>
        <b/>
        <sz val="9"/>
        <color theme="1"/>
        <rFont val="Arial Narrow"/>
      </rPr>
      <t xml:space="preserve">123 </t>
    </r>
    <r>
      <rPr>
        <sz val="9"/>
        <color theme="1"/>
        <rFont val="Arial Narrow"/>
      </rPr>
      <t>en cada una de las diez (10)  comunas en donde se realiza intervición, soportantando la actividad a traves de firma, fotografia y publicidad (cartelera).</t>
    </r>
  </si>
  <si>
    <r>
      <rPr>
        <sz val="9"/>
        <color theme="1"/>
        <rFont val="Arial Narrow"/>
      </rPr>
      <t>10.6. Capacitar a nivel comunitario  a lideres comunitarios, Presidentes de Juntas, veedores en salud en todos los temas relacionados con</t>
    </r>
    <r>
      <rPr>
        <b/>
        <sz val="9"/>
        <color theme="1"/>
        <rFont val="Arial Narrow"/>
      </rPr>
      <t xml:space="preserve"> Mision Medica</t>
    </r>
    <r>
      <rPr>
        <sz val="9"/>
        <color theme="1"/>
        <rFont val="Arial Narrow"/>
      </rPr>
      <t>, deberes, derechos, notiticiacion de incidentes e infracciones a traves de una reunion mensual abarcando las diez comunas de neiva, para un total en el año de diez (10) capacitaciones.</t>
    </r>
  </si>
  <si>
    <r>
      <rPr>
        <sz val="9"/>
        <color theme="1"/>
        <rFont val="Arial Narrow"/>
      </rPr>
      <t xml:space="preserve">10.7. Realizar en el entorno educativo capacitacion sobre la elaboracion de </t>
    </r>
    <r>
      <rPr>
        <b/>
        <sz val="9"/>
        <color theme="1"/>
        <rFont val="Arial Narrow"/>
      </rPr>
      <t>Planes Escolares de Emergencia,</t>
    </r>
    <r>
      <rPr>
        <sz val="9"/>
        <color theme="1"/>
        <rFont val="Arial Narrow"/>
      </rPr>
      <t xml:space="preserve">  en una Institucion Educativa de basica Primaria por comuna seleccionada de acuerdo a los riesgos del entorno identificados, para un total de diez (10) planes escolares de emergencia elaborados.</t>
    </r>
  </si>
  <si>
    <r>
      <rPr>
        <sz val="9"/>
        <color theme="1"/>
        <rFont val="Arial Narrow"/>
      </rPr>
      <t xml:space="preserve">10.8. Realizar en el entrono comuniario e institucional del ambito urbano de las diez comunas del municipio  una activiadad por comuna de acciones de prevencion de uso, manipulacion, almacenamiento y distribucion de </t>
    </r>
    <r>
      <rPr>
        <b/>
        <sz val="9"/>
        <color theme="1"/>
        <rFont val="Arial Narrow"/>
      </rPr>
      <t>pólvora</t>
    </r>
    <r>
      <rPr>
        <sz val="9"/>
        <color theme="1"/>
        <rFont val="Arial Narrow"/>
      </rPr>
      <t xml:space="preserve"> dirigido a  (polvoreros, tenderos, comunidad en general, establecimientos comerciales, sitios de agloemracion de publico).</t>
    </r>
  </si>
  <si>
    <r>
      <t xml:space="preserve">1.1. Conformar  14  pabellones comunitarios  informativos en salud mental así: 1 por comuna (10 comunas) y uno por corregimiento (4 corregimientos), en lugares de gran afluencia de público,  para la promoción y proteccion de la sana convivencia y salud mental, estrategias de afrontamiento, dirigidas a potenciar y facilitar capacidades individuales y/o con su entorno familiar, laboral, educativo e institucional, en el marco de la  estrategia departamental </t>
    </r>
    <r>
      <rPr>
        <b/>
        <sz val="9"/>
        <color theme="1"/>
        <rFont val="Arial Narrow"/>
      </rPr>
      <t>Toma Mi mano, Toma la Vida</t>
    </r>
    <r>
      <rPr>
        <sz val="9"/>
        <color theme="1"/>
        <rFont val="Arial Narrow"/>
      </rPr>
      <t xml:space="preserve"> </t>
    </r>
    <r>
      <rPr>
        <b/>
        <sz val="9"/>
        <color theme="1"/>
        <rFont val="Arial Narrow"/>
      </rPr>
      <t>,</t>
    </r>
    <r>
      <rPr>
        <sz val="9"/>
        <color theme="1"/>
        <rFont val="Arial Narrow"/>
      </rPr>
      <t xml:space="preserve">(Que abarque los meses de marzo hasta diciembre de 2023 en el  entorno comunitario, todos los cursos de vida, haciendo entrega de  autoadhesivos que informen sobre  el amor a la vida. 
Circular 025 de 2020: PIC 0518/2015                                                                                                                                                                                                                                    </t>
    </r>
  </si>
  <si>
    <r>
      <t xml:space="preserve">1.5.  Promocionar  la ilnea Vida y Esperanza   a través de estrategias de informacion y comunicacion que se dinfundan o promocionen desde las  diferentes herramientas TIC  , la Linea Vida y Esperanza a través de medios radiales de alta sintonia, a través de 320 emisiones  durante los  10 meses (Marzo  a Diciembre)     (8 semanales, 32 mensuales ), </t>
    </r>
    <r>
      <rPr>
        <b/>
        <sz val="9"/>
        <color theme="1"/>
        <rFont val="Arial Narrow"/>
      </rPr>
      <t xml:space="preserve"> </t>
    </r>
    <r>
      <rPr>
        <sz val="9"/>
        <color theme="1"/>
        <rFont val="Arial Narrow"/>
      </rPr>
      <t xml:space="preserve">contemplados en la  Resolución 518 de 2015, Resolución 3280 de 2018 y demás normas vigentes y complementarias. 
Política Nacional de Salud Mental Resolución 4886 de 2018: Eje: 3: 3. Atención, Tratamiento y Rehabilitación Integral, Circular 025 </t>
    </r>
  </si>
  <si>
    <r>
      <t xml:space="preserve">1.6. Disponer de un equipo de psicólogos  para  Apoyar  24 horas al día  por 7 días a la semana con la orientación y escucha a través de la línea de vida y esperanza 3182221777, como instrumento facilitador de la relación de ayuda psicológica, a las personas que requieran orientación ante problemáticas sociales u eventos de salud mental, logrando para ello, proporcionar contención emocional, brindar apoyo, reducir los factores de riesgo y vincular a la persona en crisis a posibles recursos de ayuda, aplicando los lineamientos de la política de atención integral en salud pais y las rutas integrales de atención en salud para la promoción y mantenimiento de salud y la ruta sobre trastornos asociados al consumo de sustancias psicoactivas y otros trastornos mentales, realizando para ello 3 seguimientos individuales por evento de las llamadas atendidas, aportando para ello la lógistica requerida ( linea movil con plan de datos permanente), </t>
    </r>
    <r>
      <rPr>
        <b/>
        <sz val="9"/>
        <color theme="1"/>
        <rFont val="Arial Narrow"/>
      </rPr>
      <t>,</t>
    </r>
    <r>
      <rPr>
        <sz val="9"/>
        <color theme="1"/>
        <rFont val="Arial Narrow"/>
      </rPr>
      <t xml:space="preserve"> como resultado se deberá presentar un informe mensual desglosado las llamadas atendidas y lon seguimientos, por  grupo poblacional, por sexo,  por comunas o corregimientos etc, La l´nea deberá permanecer funcionando 7 días a la semana 24 horas al día, hasta el mes de diciembred e 2023, contemplados en la  Resolución 518 de 2015, Resolución 3280 de 2018 y demás normas vigentes y complementarias. 
Política Nacional de Salud Mental Resolución 4886 de 2018: Eje: 3: 3. Atención, Tratamiento y Rehabilitación Integral, Circular 025</t>
    </r>
  </si>
  <si>
    <r>
      <t xml:space="preserve">1.9. </t>
    </r>
    <r>
      <rPr>
        <b/>
        <sz val="9"/>
        <color theme="1"/>
        <rFont val="Arial Narrow"/>
      </rPr>
      <t>Desarrolalr la estrategia de  grupos de apoyo mediante el fortalecimiento de   10 grupos  de ayuda mutua</t>
    </r>
    <r>
      <rPr>
        <sz val="9"/>
        <color theme="1"/>
        <rFont val="Arial Narrow"/>
      </rPr>
      <t xml:space="preserve"> (autoayuda) , uno por comuna  con un maximo de 30 personas por grupo y un nmínimo de  16 por grupo,  como  parte integral de los </t>
    </r>
    <r>
      <rPr>
        <b/>
        <sz val="9"/>
        <color theme="1"/>
        <rFont val="Arial Narrow"/>
      </rPr>
      <t>componentes de la Estrategia Rehabilitación Basada en la Comunidad –RBC</t>
    </r>
    <r>
      <rPr>
        <sz val="9"/>
        <color theme="1"/>
        <rFont val="Arial Narrow"/>
      </rPr>
      <t>- en Salud Mental en el entorno comunitario con personas con trastornos mentales, sus familias y cuidadores, principalmente en la fase inicial de la enfermedad y después de salir de una recaída, que permita ayudan a reducir el “auto-estigma” y a mejorar la confianza y la autovaloración, a través del compartir problemas y experiencias que les ayudará  a clarificar sentimientos, a aceptar un diagnóstico de trastorno mental y encontrar alternativas para mejorar la adherencia al tratamiento y la reducción del estigma social.  Posibilidad de exteriorizar las emociones y verbalizarlas, así como el reconocimiento de sentimientos,  Análisis objetivo de la realidad,  Desarrollar la capacidad de autorreflexión y facilitan la toma de conciencia, así como la búsqueda e integración de soluciones, recuperación de la esperanza (cuando se puede saber de la mejoría de otros), aprendizaje interpersonal y apertura a diferentes formas de  pensamiento (aprendiendo de unos y enseñándole a otros). Compartir necesidades, problemas y experiencias, la  solidaridad y apoyo mutuo, desarrol del  sentido de pertenencia e identificación con el grupo, la utilización del poder colectivo, desarrollo de actividades sociales gratificantes entre otro temas a tratar  a través de (10 sesiones por cada grupo, una mensual,  curso de vida adolescencia y juventud, adultez , Circular 025 de 2020, a Ley 1616 de 2013 PIC , Política Nacional de Salud Mental Resolución 4886 de 2018: Eje: 3: . Atención, Tratamiento y Rehabilitación Integral, PIC (Resolución 518 de 2015)</t>
    </r>
  </si>
  <si>
    <r>
      <t xml:space="preserve">1.17. Elaboración de un manual  a traves de un plegable o folleto acerca de los primeros auxilios psicológicos y  Habilidades para la vida  (Las 10 habilidades propuestas por la OMS son las siguientes: Autoconocimiento, como los son  Empatía, Comunicación asertiva, Relaciones interpersonales,  Toma de decisiones. Solución de problemas y conflictos, Pensamiento creativo, Pensamiento crítico, Manejo de emociones y sentimientos, Manejo de tensiones y estrés,  </t>
    </r>
    <r>
      <rPr>
        <b/>
        <sz val="9"/>
        <color theme="1"/>
        <rFont val="Arial Narrow"/>
      </rPr>
      <t>con 500 ejemplares impresos</t>
    </r>
    <r>
      <rPr>
        <sz val="9"/>
        <color theme="1"/>
        <rFont val="Arial Narrow"/>
      </rPr>
      <t xml:space="preserve"> , full color, papel propalcote, </t>
    </r>
    <r>
      <rPr>
        <b/>
        <sz val="9"/>
        <color theme="1"/>
        <rFont val="Arial Narrow"/>
      </rPr>
      <t xml:space="preserve">, </t>
    </r>
    <r>
      <rPr>
        <sz val="9"/>
        <color theme="1"/>
        <rFont val="Arial Narrow"/>
      </rPr>
      <t xml:space="preserve">los cuales serán promocionados y entregados en los diferentes eventos, capacitaciones, IE, y Centros Pilotos de Vida y Paz. </t>
    </r>
  </si>
  <si>
    <t>2.1 Dentro de la campaña "Salud Ambiental, un entorno Saludable y Seguro" Realizar intervencion 800 viviendas, de las comunas 1,2,3 y 5 del area urbana de Neiva, a través de procesos educativos de promoción y protección de la salud mediante estartegia hacia una vivienda saludable.! Que viva mi hogar! del municipio de Neiva y entregar informe de resultado de las intervenciones desarrolladas.</t>
  </si>
  <si>
    <t>4.5. Apoyo a la conmemoración de  los días mundiales de la lucha contra los diferentes cánceres:  cáncer cervico-uterino (26 marzo), cáncer de colon y recto (31 marzo),  cáncer de ovario (8mayo), cáncer de próstata (11 junio), cáncer de piel (13 junio), linfoma (16septiembre), cáncer de mama (19octubre), cáncer de pulmón (17noviembre).</t>
  </si>
  <si>
    <r>
      <t>10.5. Capacitar  a nivel comunitario por cada una de las diez (10) comunas a la comunidad en</t>
    </r>
    <r>
      <rPr>
        <b/>
        <sz val="9"/>
        <color theme="1"/>
        <rFont val="Arial Narrow"/>
      </rPr>
      <t xml:space="preserve"> Primer respondiente Comunitario</t>
    </r>
    <r>
      <rPr>
        <sz val="9"/>
        <color theme="1"/>
        <rFont val="Arial Narrow"/>
      </rPr>
      <t xml:space="preserve"> y formar red de multiplicadores en cada una de ellas. </t>
    </r>
  </si>
  <si>
    <t xml:space="preserve">8.10 Realizar video del proceso para la conformación de cada grupo GOTIS y de cada una de las actividades ejecutadas </t>
  </si>
  <si>
    <t>8.11.Apoyar la conmemoración del día de la seguridad y salud en el trabajo direccionada a la población de trabajadores informales del Municipio.</t>
  </si>
  <si>
    <r>
      <t xml:space="preserve">6.2. Desarrollar la </t>
    </r>
    <r>
      <rPr>
        <b/>
        <i/>
        <u/>
        <sz val="9"/>
        <color theme="1"/>
        <rFont val="Arial Narrow"/>
      </rPr>
      <t>Campaña de vacunacion " dia de ponerse al dia "</t>
    </r>
    <r>
      <rPr>
        <sz val="9"/>
        <color theme="1"/>
        <rFont val="Arial Narrow"/>
      </rPr>
      <t xml:space="preserve"> en el marco de los lineamientos establecidos por el MSPS  para la  Prevención del Cáncer de Cuello útero, Mediante el uso de medios de comunicacion (Radio, prensa, Television, Redes Sociales, Perifoneo).Promocionar en las 10 comunas de Neiva , la jornada del mes de marzo con la finalidad de Lograr la vacunacion de las niñas de  9-17 años  contra el VPH , en el entorno comunitario, acorde a los lineamientos establecidos por el Programa Ampliado de Inmunizaciones (PAI) , beneficiando la poblacion del municipio de Neiva.</t>
    </r>
  </si>
  <si>
    <r>
      <t xml:space="preserve">6.3. Desarrollar la </t>
    </r>
    <r>
      <rPr>
        <b/>
        <i/>
        <u/>
        <sz val="9"/>
        <color theme="1"/>
        <rFont val="Arial Narrow"/>
      </rPr>
      <t>Campaña  "Semana de vacunacion de las Americas</t>
    </r>
    <r>
      <rPr>
        <sz val="9"/>
        <color theme="1"/>
        <rFont val="Arial Narrow"/>
      </rPr>
      <t>" durante el mes de abril de 2023 en el marco de los lineamientos de vacunacion PAI emitidos por el MSPS  . Mediante el uso de medios de comunicacion (Radio, prensa, Television, volantes , Redes Sociales, Perifoneo), Promocionar en las 10 comunas de Neiva la jornada con la finalidad de mantener la vacunación en el entorno comunitario para la población objeto del PAI,inclyuendo VPH ,  acorde a los lineamientos establecidos por el Programa Ampliado de Inmunizaciones (PAI) dirigido a la comunidad en general del municipio de Neiva.</t>
    </r>
  </si>
  <si>
    <r>
      <t xml:space="preserve">6.4. Desarrollar la </t>
    </r>
    <r>
      <rPr>
        <b/>
        <i/>
        <u/>
        <sz val="9"/>
        <color theme="1"/>
        <rFont val="Arial Narrow"/>
      </rPr>
      <t>Campaña de vacunacion " las vacunas salvan vidas"</t>
    </r>
    <r>
      <rPr>
        <sz val="9"/>
        <color theme="1"/>
        <rFont val="Arial Narrow"/>
      </rPr>
      <t xml:space="preserve"> en el marco de los lineamientos establecidos por el MSPS  durante el mes de julio de 2023. Mediante el uso de medios de comunicacion (Radio, prensa, Television, Redes Sociales, Perifoneo), se promocionara en las 10 comunas de Neiva , la jornada  con la finalidad de mantener la vacunación en el entorno comunitario para la población objeto del PAI, inclyuendo VPH,  acorde a los lineamientos establecidos por el Programa Ampliado de Inmunizaciones (PAI) dirigido a la comunidad en general del municipio de Neiva.</t>
    </r>
  </si>
  <si>
    <r>
      <t xml:space="preserve">6.5. Desarrollar la </t>
    </r>
    <r>
      <rPr>
        <b/>
        <i/>
        <u/>
        <sz val="9"/>
        <color theme="1"/>
        <rFont val="Arial Narrow"/>
      </rPr>
      <t>Campaña de vacunacion " me vacuno me protejo"</t>
    </r>
    <r>
      <rPr>
        <sz val="9"/>
        <color theme="1"/>
        <rFont val="Arial Narrow"/>
      </rPr>
      <t xml:space="preserve"> en el marco de los lineamientos establecidos por el MSPS ,durante el mes de Octubre de 2023. Mediante el uso de medios de comunicacion (Radio, prensa, Television, Redes Sociales, Perifoneo), Promocionar en las 10 comunas de Neiva con la finalidad de mantener la vacunación en el entorno comunitario para la población objeto del PAI, inclyuendo VPH , acorde a los lineamientos establecidos por el Programa Ampliado de Inmunizaciones (PAI) dirigido a la comunidad en general del municipio de Neiva.</t>
    </r>
  </si>
  <si>
    <t>6.6. Divulgar y  apoyar 7 actividades (Jornadas, campañas  y demas) programadas por el Ministerio de salud, Departamento y/o municipio mediante el uso de medios de comunicacion (Radio, prensa, Television, Redes Sociales, Perifoneo), con la finalidad de mantener la vacunación en el entorno comunitario para la población objeto del PAI, acorde a los lineamientos establecidos por el Programa Ampliado de Inmunizaciones (PAI) dirigido a la comunidad en general del municipio de Neiva.</t>
  </si>
  <si>
    <r>
      <t xml:space="preserve">6.7. Desarrollar la Campaña municipal  de vacunacion </t>
    </r>
    <r>
      <rPr>
        <b/>
        <sz val="9"/>
        <color theme="1"/>
        <rFont val="Arial Narrow"/>
      </rPr>
      <t>"Tocamos tu puerta"</t>
    </r>
    <r>
      <rPr>
        <sz val="9"/>
        <color theme="1"/>
        <rFont val="Arial Narrow"/>
      </rPr>
      <t xml:space="preserve"> mediante la busqueda activa comunitaria diaria de niños y niñas susceptibles a vacunar seguimiento y canalizacion efectiva a estos menores; a traves del levantamiento de historico vacunal de 18.100 niños y niñas menores de 6 años en el ambito urbano ( incluyendo los  asentamientos )  y rural del municipio de Neiva.</t>
    </r>
  </si>
  <si>
    <t xml:space="preserve">6.8. Realizar articulacion con los 3 centros Pilotos de Vida y Paz ubicados en las comunas del municipio de Neiva con el fin de Canalizar niños y niñas susceptibles a vacunar a traves de  4 capacitaciones por cada centro donde se socialice el esquema de vacunacion actualizado de acuerdo a los Lineamientos establecidos por el MSPS y divulgacion de Campañas y Jornadas de vacunacion  al personal a cargo de estos centros. </t>
  </si>
  <si>
    <t>6.9. Divulgar y  apoyar 11 actividades (Jornadas, campañas  y demas) programadas por el Ministerio de salud, Departamento y/o municipio mediante el uso de medios de comunicacion (Radio, prensa, Television, Redes Sociales, Perifoneo), con la finalidad de mejorar las coberturas de  PAI regular   y Covid -19, acorde a la normatividad establecida por parte del Ministerio de Salud y La Proteccion Social dirigido a la comunidad en general del municipio de Neiva.</t>
  </si>
  <si>
    <t xml:space="preserve">15
</t>
  </si>
  <si>
    <t xml:space="preserve">25
</t>
  </si>
  <si>
    <t xml:space="preserve">REALIZADOABRIL </t>
  </si>
  <si>
    <t>REALIZADO MAYO</t>
  </si>
  <si>
    <t xml:space="preserve"> </t>
  </si>
  <si>
    <t>JUNIO</t>
  </si>
  <si>
    <t>TOTAL</t>
  </si>
  <si>
    <t>LABORAL</t>
  </si>
  <si>
    <t xml:space="preserve">TOTAL VALOR ASIGNADO DIMENSION mental </t>
  </si>
  <si>
    <t>TOTAL VALOR ASIGNADO DIMENSION ambiental</t>
  </si>
  <si>
    <t>TOTAL VALOR ASIGNADO DIMENSION SSR</t>
  </si>
  <si>
    <t>TOTAL VALOR ASIGNADO DIMENSION CNT</t>
  </si>
  <si>
    <t>TOTAL VALOR ASIGNADO DIMENSION TB</t>
  </si>
  <si>
    <t>TOTAL VALOR ASIGNADO DIMENSION PAI</t>
  </si>
  <si>
    <t>TOTAL VALOR ASIGNADO DIMENSION NUTRICION</t>
  </si>
  <si>
    <t>TOTAL VALOR ASIGNADO DIMENSION LABORAL</t>
  </si>
  <si>
    <t>TOTAL VALOR ASIGNADO DIMENSION DISCAPACIDAD</t>
  </si>
  <si>
    <t>TOTAL VALOR ASIGNADO DIMENSION VEJEZ</t>
  </si>
  <si>
    <t>TOTAL VALOR ASIGNADO DIMENSION GENERO</t>
  </si>
  <si>
    <t>TOTAL VALOR ASIGNADO DIMENSION INFANCIA</t>
  </si>
  <si>
    <t>TOTAL VALOR ASIGNADO DIMENSION VULNERABLES VICTIMAS</t>
  </si>
  <si>
    <t>TOTAL VALOR ASIGNADO DIMENSION EMERGENCIAS</t>
  </si>
  <si>
    <t>Cantidad Programada año 2023</t>
  </si>
  <si>
    <t>ABRIL</t>
  </si>
  <si>
    <t>%ABRIL</t>
  </si>
  <si>
    <t>MAYO</t>
  </si>
  <si>
    <t>% MAYO</t>
  </si>
  <si>
    <t>% JUNIO</t>
  </si>
  <si>
    <t>DIMENSIONES Y COMPONENTES</t>
  </si>
  <si>
    <t>ACUMULADO A MAYO</t>
  </si>
  <si>
    <t>ACUMULADO A JUNIO</t>
  </si>
  <si>
    <t>SALUD Y AMBITO LABORAL</t>
  </si>
  <si>
    <t xml:space="preserve">  VIDA SALUDABLES Y CONDICIONES NO TRANSMISIBLES </t>
  </si>
  <si>
    <t xml:space="preserve"> VIDA SALUDABLE Y ENFERMEDADES TRANSMISIBLES  </t>
  </si>
  <si>
    <t>JULIO</t>
  </si>
  <si>
    <t>Porcentaje hasta julio</t>
  </si>
  <si>
    <t>TOTAL VALOR ASIGNADO DIMENSION transmisibles</t>
  </si>
  <si>
    <t>TOTAL VALOR ASIGNADO DIMENSION vulnerables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</si>
</sst>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_-* #,##0_-;\-* #,##0_-;_-* &quot;-&quot;??_-;_-@"/>
  </numFmts>
  <fonts count="23">
    <font>
      <sz val="11"/>
      <color theme="1"/>
      <name val="Calibri"/>
      <scheme val="minor"/>
    </font>
    <font>
      <sz val="11"/>
      <color theme="1"/>
      <name val="Calibri"/>
      <family val="2"/>
      <scheme val="minor"/>
    </font>
    <font>
      <b/>
      <sz val="12"/>
      <color theme="1"/>
      <name val="Arial Narrow"/>
    </font>
    <font>
      <sz val="11"/>
      <name val="Calibri"/>
    </font>
    <font>
      <sz val="9"/>
      <color theme="1"/>
      <name val="Arial Narrow"/>
    </font>
    <font>
      <b/>
      <sz val="8"/>
      <color rgb="FF000000"/>
      <name val="Arial Narrow"/>
    </font>
    <font>
      <b/>
      <sz val="9"/>
      <color theme="1"/>
      <name val="Arial Narrow"/>
    </font>
    <font>
      <b/>
      <sz val="9"/>
      <color rgb="FF000000"/>
      <name val="Arial Narrow"/>
    </font>
    <font>
      <sz val="8"/>
      <color theme="1"/>
      <name val="Arial Narrow"/>
    </font>
    <font>
      <sz val="9"/>
      <color rgb="FF000000"/>
      <name val="Arial Narrow"/>
    </font>
    <font>
      <sz val="9"/>
      <color rgb="FFFF0000"/>
      <name val="Arial Narrow"/>
    </font>
    <font>
      <b/>
      <sz val="8"/>
      <color theme="1"/>
      <name val="Arial Narrow"/>
    </font>
    <font>
      <u/>
      <sz val="9"/>
      <color theme="1"/>
      <name val="Arial Narrow"/>
    </font>
    <font>
      <b/>
      <i/>
      <u/>
      <sz val="9"/>
      <color theme="1"/>
      <name val="Arial Narrow"/>
    </font>
    <font>
      <i/>
      <sz val="9"/>
      <color theme="1"/>
      <name val="Arial Narrow"/>
    </font>
    <font>
      <sz val="9"/>
      <color theme="1"/>
      <name val="Arial Narrow"/>
      <family val="2"/>
    </font>
    <font>
      <sz val="9"/>
      <color theme="3"/>
      <name val="Arial Narrow"/>
      <family val="2"/>
    </font>
    <font>
      <sz val="9"/>
      <color rgb="FF000000"/>
      <name val="Arial Narrow"/>
      <family val="2"/>
    </font>
    <font>
      <sz val="11"/>
      <color theme="1"/>
      <name val="Calibri"/>
      <scheme val="minor"/>
    </font>
    <font>
      <b/>
      <sz val="9"/>
      <color theme="1"/>
      <name val="Arial Narrow"/>
      <family val="2"/>
    </font>
    <font>
      <b/>
      <sz val="10"/>
      <color theme="1"/>
      <name val="Arial Narrow"/>
      <family val="2"/>
    </font>
    <font>
      <sz val="10"/>
      <color theme="1"/>
      <name val="Calibri"/>
      <family val="2"/>
      <scheme val="minor"/>
    </font>
    <font>
      <sz val="10"/>
      <color theme="1"/>
      <name val="Arial Narrow"/>
      <family val="2"/>
    </font>
  </fonts>
  <fills count="24">
    <fill>
      <patternFill patternType="none"/>
    </fill>
    <fill>
      <patternFill patternType="gray125"/>
    </fill>
    <fill>
      <patternFill patternType="solid">
        <fgColor rgb="FFFBE4D5"/>
        <bgColor rgb="FFFBE4D5"/>
      </patternFill>
    </fill>
    <fill>
      <patternFill patternType="solid">
        <fgColor rgb="FFE2EFD9"/>
        <bgColor rgb="FFE2EFD9"/>
      </patternFill>
    </fill>
    <fill>
      <patternFill patternType="solid">
        <fgColor rgb="FFDEEAF6"/>
        <bgColor rgb="FFDEEAF6"/>
      </patternFill>
    </fill>
    <fill>
      <patternFill patternType="solid">
        <fgColor rgb="FFFEF2CB"/>
        <bgColor rgb="FFFEF2CB"/>
      </patternFill>
    </fill>
    <fill>
      <patternFill patternType="solid">
        <fgColor rgb="FFDEEBF6"/>
        <bgColor rgb="FFDEEBF6"/>
      </patternFill>
    </fill>
    <fill>
      <patternFill patternType="solid">
        <fgColor rgb="FFFFFF00"/>
        <bgColor rgb="FFDEEAF6"/>
      </patternFill>
    </fill>
    <fill>
      <patternFill patternType="solid">
        <fgColor theme="9" tint="0.79998168889431442"/>
        <bgColor theme="0"/>
      </patternFill>
    </fill>
    <fill>
      <patternFill patternType="solid">
        <fgColor theme="9" tint="0.39997558519241921"/>
        <bgColor rgb="FFDEEAF6"/>
      </patternFill>
    </fill>
    <fill>
      <patternFill patternType="solid">
        <fgColor theme="9" tint="0.39997558519241921"/>
        <bgColor rgb="FFFEF2CB"/>
      </patternFill>
    </fill>
    <fill>
      <patternFill patternType="solid">
        <fgColor theme="9" tint="0.39997558519241921"/>
        <bgColor theme="0"/>
      </patternFill>
    </fill>
    <fill>
      <patternFill patternType="solid">
        <fgColor theme="9" tint="0.39997558519241921"/>
        <bgColor indexed="64"/>
      </patternFill>
    </fill>
    <fill>
      <patternFill patternType="solid">
        <fgColor theme="7" tint="0.79998168889431442"/>
        <bgColor theme="0"/>
      </patternFill>
    </fill>
    <fill>
      <patternFill patternType="solid">
        <fgColor theme="7" tint="0.79998168889431442"/>
        <bgColor indexed="64"/>
      </patternFill>
    </fill>
    <fill>
      <patternFill patternType="solid">
        <fgColor theme="2" tint="-0.34998626667073579"/>
        <bgColor indexed="64"/>
      </patternFill>
    </fill>
    <fill>
      <patternFill patternType="solid">
        <fgColor rgb="FF92D050"/>
        <bgColor indexed="64"/>
      </patternFill>
    </fill>
    <fill>
      <patternFill patternType="solid">
        <fgColor rgb="FF92D050"/>
        <bgColor theme="0"/>
      </patternFill>
    </fill>
    <fill>
      <patternFill patternType="solid">
        <fgColor theme="7" tint="0.59999389629810485"/>
        <bgColor rgb="FFFBE4D5"/>
      </patternFill>
    </fill>
    <fill>
      <patternFill patternType="solid">
        <fgColor theme="7" tint="0.59999389629810485"/>
        <bgColor indexed="64"/>
      </patternFill>
    </fill>
    <fill>
      <patternFill patternType="solid">
        <fgColor rgb="FF00B050"/>
        <bgColor indexed="64"/>
      </patternFill>
    </fill>
    <fill>
      <patternFill patternType="solid">
        <fgColor theme="2" tint="-4.9989318521683403E-2"/>
        <bgColor rgb="FFFBE4D5"/>
      </patternFill>
    </fill>
    <fill>
      <patternFill patternType="solid">
        <fgColor theme="2" tint="-4.9989318521683403E-2"/>
        <bgColor indexed="64"/>
      </patternFill>
    </fill>
    <fill>
      <patternFill patternType="solid">
        <fgColor theme="2" tint="-4.9989318521683403E-2"/>
        <bgColor theme="0"/>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9" fontId="18" fillId="0" borderId="0" applyFont="0" applyFill="0" applyBorder="0" applyAlignment="0" applyProtection="0"/>
  </cellStyleXfs>
  <cellXfs count="123">
    <xf numFmtId="0" fontId="0" fillId="0" borderId="0" xfId="0" applyFont="1" applyAlignment="1"/>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7" fillId="2" borderId="4" xfId="0" applyFont="1" applyFill="1" applyBorder="1" applyAlignment="1">
      <alignment horizontal="center" vertical="center"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8" fillId="4" borderId="4" xfId="0" applyFont="1" applyFill="1" applyBorder="1" applyAlignment="1">
      <alignment horizontal="left" vertical="top" wrapText="1"/>
    </xf>
    <xf numFmtId="0" fontId="4" fillId="5"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4" fillId="6" borderId="4" xfId="0" applyFont="1" applyFill="1" applyBorder="1" applyAlignment="1">
      <alignment vertical="top" wrapText="1"/>
    </xf>
    <xf numFmtId="0" fontId="4" fillId="6" borderId="4" xfId="0" applyFont="1" applyFill="1" applyBorder="1" applyAlignment="1">
      <alignment horizontal="center" vertical="center" wrapText="1"/>
    </xf>
    <xf numFmtId="0" fontId="4" fillId="4" borderId="4" xfId="0" applyFont="1" applyFill="1" applyBorder="1" applyAlignment="1">
      <alignment horizontal="center" vertical="center"/>
    </xf>
    <xf numFmtId="3" fontId="4" fillId="5" borderId="4" xfId="0" applyNumberFormat="1" applyFont="1" applyFill="1" applyBorder="1" applyAlignment="1">
      <alignment horizontal="center" vertical="center" wrapText="1"/>
    </xf>
    <xf numFmtId="165" fontId="6" fillId="2" borderId="4"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4" borderId="4" xfId="0" applyFont="1" applyFill="1" applyBorder="1" applyAlignment="1">
      <alignment vertical="top" wrapText="1"/>
    </xf>
    <xf numFmtId="0" fontId="4" fillId="4" borderId="4" xfId="0" applyFont="1" applyFill="1" applyBorder="1" applyAlignment="1">
      <alignment horizontal="left" vertical="top" wrapText="1"/>
    </xf>
    <xf numFmtId="0" fontId="9" fillId="5" borderId="4" xfId="0" applyFont="1" applyFill="1" applyBorder="1" applyAlignment="1">
      <alignment horizontal="center" vertical="center" wrapText="1"/>
    </xf>
    <xf numFmtId="0" fontId="9" fillId="4" borderId="4" xfId="0" applyFont="1" applyFill="1" applyBorder="1" applyAlignment="1">
      <alignment horizontal="left" vertical="top" wrapText="1"/>
    </xf>
    <xf numFmtId="0" fontId="9" fillId="4" borderId="4" xfId="0" applyFont="1" applyFill="1" applyBorder="1" applyAlignment="1">
      <alignment vertical="top" wrapText="1"/>
    </xf>
    <xf numFmtId="0" fontId="4" fillId="4" borderId="4" xfId="0" applyFont="1" applyFill="1" applyBorder="1" applyAlignment="1">
      <alignment vertical="top" wrapText="1"/>
    </xf>
    <xf numFmtId="0" fontId="9" fillId="5" borderId="4" xfId="0" applyFont="1" applyFill="1" applyBorder="1" applyAlignment="1">
      <alignment horizontal="center" vertical="center"/>
    </xf>
    <xf numFmtId="0" fontId="15" fillId="4" borderId="4" xfId="0" applyFont="1" applyFill="1" applyBorder="1" applyAlignment="1">
      <alignment horizontal="left" vertical="top" wrapText="1"/>
    </xf>
    <xf numFmtId="0" fontId="15" fillId="6" borderId="4" xfId="0" applyFont="1" applyFill="1" applyBorder="1" applyAlignment="1">
      <alignment vertical="top" wrapText="1"/>
    </xf>
    <xf numFmtId="0" fontId="16" fillId="4" borderId="4" xfId="0" applyFont="1" applyFill="1" applyBorder="1" applyAlignment="1">
      <alignment horizontal="left" vertical="top" wrapText="1"/>
    </xf>
    <xf numFmtId="0" fontId="17" fillId="4" borderId="4" xfId="0" applyFont="1" applyFill="1" applyBorder="1" applyAlignment="1">
      <alignment horizontal="left" vertical="top" wrapText="1"/>
    </xf>
    <xf numFmtId="0" fontId="4" fillId="0" borderId="0" xfId="0" applyFont="1" applyBorder="1" applyAlignment="1">
      <alignment horizontal="center" vertical="center"/>
    </xf>
    <xf numFmtId="0" fontId="0" fillId="0" borderId="0" xfId="0" applyFont="1" applyAlignment="1"/>
    <xf numFmtId="0" fontId="4" fillId="8" borderId="4" xfId="0" applyFont="1" applyFill="1" applyBorder="1" applyAlignment="1">
      <alignment horizontal="center" vertical="center" wrapText="1"/>
    </xf>
    <xf numFmtId="0" fontId="4" fillId="7" borderId="4"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15" fillId="9" borderId="4" xfId="0" applyFont="1" applyFill="1" applyBorder="1" applyAlignment="1">
      <alignment horizontal="left" vertical="top" wrapText="1"/>
    </xf>
    <xf numFmtId="0" fontId="9" fillId="9" borderId="4" xfId="0" applyFont="1" applyFill="1" applyBorder="1" applyAlignment="1">
      <alignment horizontal="center" vertical="center" wrapText="1"/>
    </xf>
    <xf numFmtId="0" fontId="9" fillId="9" borderId="4" xfId="0" applyFont="1" applyFill="1" applyBorder="1" applyAlignment="1">
      <alignment horizontal="left" vertical="top" wrapText="1"/>
    </xf>
    <xf numFmtId="0" fontId="9" fillId="10" borderId="4" xfId="0" applyFont="1" applyFill="1" applyBorder="1" applyAlignment="1">
      <alignment horizontal="center" vertical="center" wrapText="1"/>
    </xf>
    <xf numFmtId="0" fontId="4" fillId="9" borderId="4" xfId="0" applyFont="1" applyFill="1" applyBorder="1" applyAlignment="1">
      <alignment vertical="top" wrapText="1"/>
    </xf>
    <xf numFmtId="0" fontId="9" fillId="10" borderId="4" xfId="0" applyFont="1" applyFill="1" applyBorder="1" applyAlignment="1">
      <alignment horizontal="center" vertical="center"/>
    </xf>
    <xf numFmtId="0" fontId="4" fillId="10" borderId="4" xfId="0" applyFont="1" applyFill="1" applyBorder="1" applyAlignment="1">
      <alignment horizontal="center" vertical="center"/>
    </xf>
    <xf numFmtId="2" fontId="4" fillId="5" borderId="4" xfId="0" applyNumberFormat="1" applyFont="1" applyFill="1" applyBorder="1" applyAlignment="1">
      <alignment horizontal="center" vertical="center" wrapText="1"/>
    </xf>
    <xf numFmtId="0" fontId="0" fillId="12" borderId="9" xfId="0" applyFont="1" applyFill="1" applyBorder="1" applyAlignment="1">
      <alignment horizontal="center" vertical="center"/>
    </xf>
    <xf numFmtId="0" fontId="0" fillId="0" borderId="0" xfId="0" applyFont="1" applyAlignment="1">
      <alignment horizontal="center" vertical="center"/>
    </xf>
    <xf numFmtId="0" fontId="0" fillId="14" borderId="9" xfId="0" applyFont="1" applyFill="1" applyBorder="1" applyAlignment="1">
      <alignment horizontal="center" vertical="center"/>
    </xf>
    <xf numFmtId="0" fontId="4" fillId="5" borderId="4" xfId="0" applyNumberFormat="1" applyFont="1" applyFill="1" applyBorder="1" applyAlignment="1">
      <alignment horizontal="center" vertical="center" wrapText="1"/>
    </xf>
    <xf numFmtId="0" fontId="0" fillId="0" borderId="0" xfId="0" applyFont="1" applyAlignment="1">
      <alignment horizontal="left" vertical="center"/>
    </xf>
    <xf numFmtId="0" fontId="15" fillId="0" borderId="0" xfId="0" applyFont="1" applyAlignment="1"/>
    <xf numFmtId="0" fontId="19" fillId="0" borderId="9" xfId="0" applyFont="1" applyFill="1" applyBorder="1" applyAlignment="1">
      <alignment horizontal="left" vertical="top" wrapText="1"/>
    </xf>
    <xf numFmtId="9" fontId="15" fillId="0" borderId="9" xfId="1" applyFont="1" applyFill="1" applyBorder="1" applyAlignment="1">
      <alignment vertical="center"/>
    </xf>
    <xf numFmtId="9" fontId="15" fillId="0" borderId="9" xfId="1" applyFont="1" applyFill="1" applyBorder="1" applyAlignment="1">
      <alignment horizontal="center" vertical="center"/>
    </xf>
    <xf numFmtId="0" fontId="15" fillId="12" borderId="9" xfId="0" applyFont="1" applyFill="1" applyBorder="1" applyAlignment="1">
      <alignment vertical="center"/>
    </xf>
    <xf numFmtId="9" fontId="15" fillId="12" borderId="9" xfId="1" applyFont="1" applyFill="1" applyBorder="1" applyAlignment="1">
      <alignment horizontal="center" vertical="center"/>
    </xf>
    <xf numFmtId="0" fontId="19" fillId="15" borderId="9" xfId="0" applyFont="1" applyFill="1" applyBorder="1" applyAlignment="1">
      <alignment horizontal="center" vertical="center"/>
    </xf>
    <xf numFmtId="165" fontId="19" fillId="15" borderId="9" xfId="0" applyNumberFormat="1" applyFont="1" applyFill="1" applyBorder="1" applyAlignment="1">
      <alignment horizontal="center" vertical="center" wrapText="1"/>
    </xf>
    <xf numFmtId="0" fontId="19" fillId="15" borderId="9" xfId="0" applyFont="1" applyFill="1" applyBorder="1" applyAlignment="1">
      <alignment vertical="center"/>
    </xf>
    <xf numFmtId="0" fontId="19" fillId="0" borderId="9" xfId="0" applyFont="1" applyBorder="1" applyAlignment="1">
      <alignment horizontal="left" vertical="top" wrapText="1"/>
    </xf>
    <xf numFmtId="0" fontId="15" fillId="12" borderId="9" xfId="1" applyNumberFormat="1" applyFont="1" applyFill="1" applyBorder="1" applyAlignment="1">
      <alignment horizontal="center" vertical="center"/>
    </xf>
    <xf numFmtId="0" fontId="19" fillId="15" borderId="9" xfId="0" applyFont="1" applyFill="1" applyBorder="1" applyAlignment="1">
      <alignment horizontal="center" vertical="center" wrapText="1"/>
    </xf>
    <xf numFmtId="0" fontId="15" fillId="0" borderId="9" xfId="0" applyNumberFormat="1" applyFont="1" applyFill="1" applyBorder="1" applyAlignment="1">
      <alignment horizontal="center" vertical="center"/>
    </xf>
    <xf numFmtId="0" fontId="15" fillId="0" borderId="9" xfId="0" applyNumberFormat="1" applyFont="1" applyFill="1" applyBorder="1" applyAlignment="1">
      <alignment vertical="center"/>
    </xf>
    <xf numFmtId="165" fontId="15" fillId="0" borderId="9" xfId="0" applyNumberFormat="1" applyFont="1" applyBorder="1" applyAlignment="1">
      <alignment horizontal="center"/>
    </xf>
    <xf numFmtId="0" fontId="0" fillId="16" borderId="0" xfId="0" applyFont="1" applyFill="1" applyAlignment="1">
      <alignment horizontal="center" vertical="top"/>
    </xf>
    <xf numFmtId="0" fontId="0" fillId="16" borderId="0" xfId="0" applyFont="1" applyFill="1" applyAlignment="1">
      <alignment horizontal="center" vertical="center"/>
    </xf>
    <xf numFmtId="0" fontId="0" fillId="16" borderId="9" xfId="0" applyFont="1" applyFill="1" applyBorder="1" applyAlignment="1">
      <alignment horizontal="center" vertical="center"/>
    </xf>
    <xf numFmtId="0" fontId="4" fillId="12" borderId="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4" fillId="0" borderId="3" xfId="0" applyFont="1" applyBorder="1" applyAlignment="1">
      <alignment horizontal="center" vertical="center"/>
    </xf>
    <xf numFmtId="0" fontId="4" fillId="12" borderId="5"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0" fillId="0" borderId="9" xfId="0" applyFont="1" applyBorder="1" applyAlignment="1">
      <alignment horizontal="center" vertical="center"/>
    </xf>
    <xf numFmtId="1" fontId="4" fillId="12" borderId="9" xfId="0" applyNumberFormat="1" applyFont="1" applyFill="1" applyBorder="1" applyAlignment="1">
      <alignment horizontal="center" vertical="center"/>
    </xf>
    <xf numFmtId="1" fontId="15" fillId="16" borderId="9" xfId="0" applyNumberFormat="1" applyFont="1" applyFill="1" applyBorder="1" applyAlignment="1">
      <alignment horizontal="center" vertical="center"/>
    </xf>
    <xf numFmtId="0" fontId="4" fillId="11" borderId="9" xfId="0" applyNumberFormat="1" applyFont="1" applyFill="1" applyBorder="1" applyAlignment="1">
      <alignment horizontal="center" vertical="center" wrapText="1"/>
    </xf>
    <xf numFmtId="0" fontId="4" fillId="13" borderId="9" xfId="0" applyFont="1" applyFill="1" applyBorder="1" applyAlignment="1">
      <alignment horizontal="center" vertical="center" wrapText="1"/>
    </xf>
    <xf numFmtId="1" fontId="4" fillId="14" borderId="9" xfId="0" applyNumberFormat="1" applyFont="1" applyFill="1" applyBorder="1" applyAlignment="1">
      <alignment horizontal="center" vertical="center"/>
    </xf>
    <xf numFmtId="0" fontId="0" fillId="12" borderId="9" xfId="0" applyFont="1" applyFill="1" applyBorder="1" applyAlignment="1">
      <alignment horizontal="center" vertical="center" wrapText="1"/>
    </xf>
    <xf numFmtId="0" fontId="15" fillId="17" borderId="4" xfId="0" applyFont="1" applyFill="1" applyBorder="1" applyAlignment="1">
      <alignment horizontal="center" vertical="center" wrapText="1"/>
    </xf>
    <xf numFmtId="1" fontId="15" fillId="16" borderId="4" xfId="0" applyNumberFormat="1" applyFont="1" applyFill="1" applyBorder="1" applyAlignment="1">
      <alignment horizontal="left" vertical="center"/>
    </xf>
    <xf numFmtId="0" fontId="0" fillId="16" borderId="9" xfId="0" applyFont="1" applyFill="1" applyBorder="1" applyAlignment="1">
      <alignment horizontal="left" vertical="center"/>
    </xf>
    <xf numFmtId="0" fontId="0" fillId="20" borderId="9" xfId="0" applyFont="1" applyFill="1" applyBorder="1" applyAlignment="1">
      <alignment horizontal="center" vertical="center"/>
    </xf>
    <xf numFmtId="0" fontId="0" fillId="20" borderId="0" xfId="0" applyFont="1" applyFill="1" applyAlignment="1">
      <alignment horizontal="center"/>
    </xf>
    <xf numFmtId="0" fontId="0" fillId="16" borderId="0" xfId="0" applyFont="1" applyFill="1" applyAlignment="1">
      <alignment horizontal="center" vertical="top"/>
    </xf>
    <xf numFmtId="0" fontId="7" fillId="18" borderId="4" xfId="0" applyFont="1" applyFill="1" applyBorder="1" applyAlignment="1">
      <alignment horizontal="center" vertical="center" wrapText="1"/>
    </xf>
    <xf numFmtId="0" fontId="4" fillId="19" borderId="5"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19" borderId="0" xfId="0" applyFont="1" applyFill="1" applyBorder="1" applyAlignment="1">
      <alignment horizontal="center" vertical="center" wrapText="1"/>
    </xf>
    <xf numFmtId="0" fontId="0" fillId="19" borderId="0" xfId="0" applyFont="1" applyFill="1" applyAlignment="1">
      <alignment vertical="center" wrapText="1"/>
    </xf>
    <xf numFmtId="0" fontId="1" fillId="19" borderId="0" xfId="0" applyFont="1" applyFill="1" applyAlignment="1">
      <alignment wrapText="1"/>
    </xf>
    <xf numFmtId="0" fontId="21" fillId="22" borderId="0" xfId="0" applyFont="1" applyFill="1" applyAlignment="1">
      <alignment horizontal="right"/>
    </xf>
    <xf numFmtId="0" fontId="20" fillId="21" borderId="4" xfId="0" applyFont="1" applyFill="1" applyBorder="1" applyAlignment="1">
      <alignment horizontal="right"/>
    </xf>
    <xf numFmtId="9" fontId="21" fillId="22" borderId="9" xfId="1" applyFont="1" applyFill="1" applyBorder="1" applyAlignment="1">
      <alignment horizontal="right"/>
    </xf>
    <xf numFmtId="165" fontId="20" fillId="21" borderId="4" xfId="0" applyNumberFormat="1" applyFont="1" applyFill="1" applyBorder="1" applyAlignment="1">
      <alignment horizontal="right"/>
    </xf>
    <xf numFmtId="0" fontId="22" fillId="23" borderId="4" xfId="0" applyFont="1" applyFill="1" applyBorder="1" applyAlignment="1">
      <alignment horizontal="right" wrapText="1"/>
    </xf>
    <xf numFmtId="0" fontId="20" fillId="21" borderId="4" xfId="0" applyFont="1" applyFill="1" applyBorder="1" applyAlignment="1">
      <alignment horizontal="right" wrapText="1"/>
    </xf>
    <xf numFmtId="0" fontId="21" fillId="22" borderId="9" xfId="0" applyFont="1" applyFill="1" applyBorder="1" applyAlignment="1">
      <alignment horizontal="right"/>
    </xf>
    <xf numFmtId="0" fontId="6" fillId="2" borderId="1" xfId="0" applyFont="1" applyFill="1" applyBorder="1" applyAlignment="1">
      <alignment horizontal="center"/>
    </xf>
    <xf numFmtId="0" fontId="3" fillId="0" borderId="3" xfId="0" applyFont="1" applyBorder="1"/>
    <xf numFmtId="0" fontId="2" fillId="3" borderId="5" xfId="0" applyFont="1" applyFill="1" applyBorder="1" applyAlignment="1">
      <alignment horizontal="center" vertical="center" textRotation="90" wrapText="1"/>
    </xf>
    <xf numFmtId="0" fontId="3" fillId="0" borderId="6" xfId="0" applyFont="1" applyBorder="1"/>
    <xf numFmtId="0" fontId="3" fillId="0" borderId="7" xfId="0" applyFont="1" applyBorder="1"/>
    <xf numFmtId="0" fontId="6" fillId="2" borderId="1" xfId="0" applyFont="1" applyFill="1" applyBorder="1" applyAlignment="1">
      <alignment horizontal="center" vertical="center"/>
    </xf>
    <xf numFmtId="0" fontId="3" fillId="0" borderId="2" xfId="0" applyFont="1" applyBorder="1"/>
    <xf numFmtId="0" fontId="2" fillId="3" borderId="5" xfId="0" applyFont="1" applyFill="1" applyBorder="1" applyAlignment="1">
      <alignment horizontal="center" vertical="center" textRotation="90"/>
    </xf>
    <xf numFmtId="0" fontId="6" fillId="2" borderId="1" xfId="0" applyFont="1" applyFill="1" applyBorder="1" applyAlignment="1">
      <alignment horizontal="center" vertical="center" wrapText="1"/>
    </xf>
    <xf numFmtId="0" fontId="3" fillId="0" borderId="8" xfId="0" applyFont="1" applyBorder="1"/>
    <xf numFmtId="0" fontId="19" fillId="2"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6" fillId="2" borderId="11" xfId="0" applyFont="1" applyFill="1" applyBorder="1" applyAlignment="1">
      <alignment horizontal="center"/>
    </xf>
    <xf numFmtId="0" fontId="3" fillId="0" borderId="12" xfId="0" applyFont="1" applyBorder="1"/>
    <xf numFmtId="0" fontId="6" fillId="2" borderId="5" xfId="0" applyFont="1" applyFill="1" applyBorder="1" applyAlignment="1">
      <alignment horizontal="center"/>
    </xf>
    <xf numFmtId="0" fontId="4" fillId="2" borderId="5" xfId="0" applyFont="1" applyFill="1" applyBorder="1" applyAlignment="1">
      <alignment horizontal="center" vertical="center"/>
    </xf>
    <xf numFmtId="0" fontId="0" fillId="12" borderId="10" xfId="0" applyFont="1" applyFill="1" applyBorder="1" applyAlignment="1">
      <alignment horizontal="center" vertical="center"/>
    </xf>
    <xf numFmtId="0" fontId="0" fillId="0" borderId="0" xfId="0" applyFont="1" applyFill="1" applyBorder="1" applyAlignment="1"/>
    <xf numFmtId="0" fontId="0" fillId="0" borderId="0" xfId="0" applyFont="1" applyFill="1" applyBorder="1" applyAlignment="1">
      <alignment vertical="center"/>
    </xf>
    <xf numFmtId="0" fontId="4" fillId="0" borderId="0" xfId="0" applyFont="1" applyFill="1" applyBorder="1" applyAlignment="1">
      <alignment horizontal="center" vertical="center"/>
    </xf>
    <xf numFmtId="9" fontId="0" fillId="0" borderId="13" xfId="1" applyFont="1" applyBorder="1" applyAlignment="1">
      <alignment vertical="center"/>
    </xf>
    <xf numFmtId="9" fontId="0" fillId="0" borderId="14" xfId="1" applyFont="1" applyBorder="1" applyAlignment="1">
      <alignment vertical="center"/>
    </xf>
    <xf numFmtId="0" fontId="0" fillId="0" borderId="0" xfId="0" applyFont="1" applyFill="1" applyBorder="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tabSelected="1" zoomScale="99" zoomScaleNormal="75" workbookViewId="0">
      <pane ySplit="1" topLeftCell="A2" activePane="bottomLeft" state="frozen"/>
      <selection pane="bottomLeft" activeCell="B28" sqref="B28"/>
    </sheetView>
  </sheetViews>
  <sheetFormatPr baseColWidth="10" defaultColWidth="14.42578125" defaultRowHeight="15" customHeight="1"/>
  <cols>
    <col min="1" max="1" width="8.7109375" style="117" customWidth="1"/>
    <col min="2" max="2" width="96.28515625" style="117" customWidth="1"/>
    <col min="3" max="3" width="16.5703125" style="117" hidden="1" customWidth="1"/>
    <col min="4" max="4" width="6.5703125" style="117" customWidth="1"/>
    <col min="5" max="5" width="7.140625" style="117" customWidth="1"/>
    <col min="6" max="6" width="8.85546875" style="118" customWidth="1"/>
    <col min="7" max="7" width="7.42578125" style="111" customWidth="1"/>
    <col min="8" max="8" width="5.5703125" style="111" customWidth="1"/>
    <col min="9" max="9" width="5.42578125" style="111" customWidth="1"/>
    <col min="10" max="10" width="9" style="118" bestFit="1" customWidth="1"/>
    <col min="11" max="11" width="9.5703125" style="117" bestFit="1" customWidth="1"/>
    <col min="12" max="16384" width="14.42578125" style="117"/>
  </cols>
  <sheetData>
    <row r="1" spans="1:11" s="122" customFormat="1" ht="38.25" customHeight="1">
      <c r="A1" s="1" t="s">
        <v>0</v>
      </c>
      <c r="B1" s="2" t="s">
        <v>1</v>
      </c>
      <c r="C1" s="3" t="s">
        <v>2</v>
      </c>
      <c r="D1" s="3" t="s">
        <v>3</v>
      </c>
      <c r="E1" s="3" t="s">
        <v>4</v>
      </c>
      <c r="F1" s="71" t="s">
        <v>229</v>
      </c>
      <c r="G1" s="71" t="s">
        <v>230</v>
      </c>
      <c r="H1" s="72" t="s">
        <v>232</v>
      </c>
      <c r="I1" s="67" t="s">
        <v>261</v>
      </c>
      <c r="J1" s="68" t="s">
        <v>233</v>
      </c>
      <c r="K1" s="69"/>
    </row>
    <row r="2" spans="1:11" ht="121.5" customHeight="1">
      <c r="A2" s="102" t="s">
        <v>5</v>
      </c>
      <c r="B2" s="24" t="s">
        <v>209</v>
      </c>
      <c r="C2" s="5" t="s">
        <v>6</v>
      </c>
      <c r="D2" s="5" t="s">
        <v>7</v>
      </c>
      <c r="E2" s="6">
        <v>14</v>
      </c>
      <c r="F2" s="73">
        <v>4</v>
      </c>
      <c r="G2" s="73">
        <v>2</v>
      </c>
      <c r="H2" s="44">
        <v>2</v>
      </c>
      <c r="I2" s="44">
        <v>0</v>
      </c>
      <c r="J2" s="74">
        <f t="shared" ref="J2:J23" si="0">SUM(F2+G2+H2+I2)</f>
        <v>8</v>
      </c>
      <c r="K2" s="120">
        <f t="shared" ref="K2:K33" si="1">J2/E2*1</f>
        <v>0.5714285714285714</v>
      </c>
    </row>
    <row r="3" spans="1:11" ht="108" customHeight="1">
      <c r="A3" s="103"/>
      <c r="B3" s="4" t="s">
        <v>8</v>
      </c>
      <c r="C3" s="5" t="s">
        <v>6</v>
      </c>
      <c r="D3" s="5" t="s">
        <v>7</v>
      </c>
      <c r="E3" s="6">
        <v>60</v>
      </c>
      <c r="F3" s="73">
        <v>0</v>
      </c>
      <c r="G3" s="73">
        <v>0</v>
      </c>
      <c r="H3" s="44">
        <v>0</v>
      </c>
      <c r="I3" s="44">
        <v>18</v>
      </c>
      <c r="J3" s="74">
        <f t="shared" si="0"/>
        <v>18</v>
      </c>
      <c r="K3" s="120">
        <f t="shared" si="1"/>
        <v>0.3</v>
      </c>
    </row>
    <row r="4" spans="1:11" ht="95.25" customHeight="1">
      <c r="A4" s="103"/>
      <c r="B4" s="4" t="s">
        <v>9</v>
      </c>
      <c r="C4" s="5" t="s">
        <v>6</v>
      </c>
      <c r="D4" s="5" t="s">
        <v>10</v>
      </c>
      <c r="E4" s="6">
        <v>60</v>
      </c>
      <c r="F4" s="73">
        <v>0</v>
      </c>
      <c r="G4" s="75">
        <v>0</v>
      </c>
      <c r="H4" s="44">
        <v>0</v>
      </c>
      <c r="I4" s="44">
        <v>20</v>
      </c>
      <c r="J4" s="74">
        <f t="shared" si="0"/>
        <v>20</v>
      </c>
      <c r="K4" s="120">
        <f t="shared" si="1"/>
        <v>0.33333333333333331</v>
      </c>
    </row>
    <row r="5" spans="1:11" ht="66.599999999999994" customHeight="1">
      <c r="A5" s="103"/>
      <c r="B5" s="4" t="s">
        <v>11</v>
      </c>
      <c r="C5" s="5" t="s">
        <v>6</v>
      </c>
      <c r="D5" s="5" t="s">
        <v>7</v>
      </c>
      <c r="E5" s="6">
        <v>8</v>
      </c>
      <c r="F5" s="73">
        <v>1</v>
      </c>
      <c r="G5" s="75">
        <v>1</v>
      </c>
      <c r="H5" s="44">
        <v>0</v>
      </c>
      <c r="I5" s="44">
        <v>1</v>
      </c>
      <c r="J5" s="74">
        <f t="shared" si="0"/>
        <v>3</v>
      </c>
      <c r="K5" s="120">
        <f t="shared" si="1"/>
        <v>0.375</v>
      </c>
    </row>
    <row r="6" spans="1:11" ht="81" customHeight="1">
      <c r="A6" s="103"/>
      <c r="B6" s="24" t="s">
        <v>210</v>
      </c>
      <c r="C6" s="5" t="s">
        <v>6</v>
      </c>
      <c r="D6" s="5" t="s">
        <v>12</v>
      </c>
      <c r="E6" s="6">
        <v>320</v>
      </c>
      <c r="F6" s="73">
        <v>0</v>
      </c>
      <c r="G6" s="75">
        <v>0</v>
      </c>
      <c r="H6" s="44">
        <v>0</v>
      </c>
      <c r="I6" s="44">
        <v>20</v>
      </c>
      <c r="J6" s="74">
        <f t="shared" si="0"/>
        <v>20</v>
      </c>
      <c r="K6" s="120">
        <f t="shared" si="1"/>
        <v>6.25E-2</v>
      </c>
    </row>
    <row r="7" spans="1:11" ht="213" customHeight="1">
      <c r="A7" s="103"/>
      <c r="B7" s="24" t="s">
        <v>211</v>
      </c>
      <c r="C7" s="5" t="s">
        <v>13</v>
      </c>
      <c r="D7" s="5" t="s">
        <v>12</v>
      </c>
      <c r="E7" s="6">
        <v>4</v>
      </c>
      <c r="F7" s="73">
        <v>1</v>
      </c>
      <c r="G7" s="75">
        <v>1</v>
      </c>
      <c r="H7" s="44">
        <v>1</v>
      </c>
      <c r="I7" s="44">
        <v>1</v>
      </c>
      <c r="J7" s="74">
        <f t="shared" si="0"/>
        <v>4</v>
      </c>
      <c r="K7" s="120">
        <f t="shared" si="1"/>
        <v>1</v>
      </c>
    </row>
    <row r="8" spans="1:11" ht="228.75" customHeight="1">
      <c r="A8" s="103"/>
      <c r="B8" s="4" t="s">
        <v>14</v>
      </c>
      <c r="C8" s="5" t="s">
        <v>13</v>
      </c>
      <c r="D8" s="5" t="s">
        <v>7</v>
      </c>
      <c r="E8" s="6">
        <v>290</v>
      </c>
      <c r="F8" s="73">
        <v>4</v>
      </c>
      <c r="G8" s="75">
        <v>56</v>
      </c>
      <c r="H8" s="44">
        <v>9</v>
      </c>
      <c r="I8" s="44">
        <v>36</v>
      </c>
      <c r="J8" s="74">
        <f t="shared" si="0"/>
        <v>105</v>
      </c>
      <c r="K8" s="120">
        <f t="shared" si="1"/>
        <v>0.36206896551724138</v>
      </c>
    </row>
    <row r="9" spans="1:11" ht="93.75" customHeight="1">
      <c r="A9" s="103"/>
      <c r="B9" s="7" t="s">
        <v>15</v>
      </c>
      <c r="C9" s="5" t="s">
        <v>6</v>
      </c>
      <c r="D9" s="5" t="s">
        <v>12</v>
      </c>
      <c r="E9" s="6">
        <v>20</v>
      </c>
      <c r="F9" s="73">
        <v>2</v>
      </c>
      <c r="G9" s="75">
        <v>2</v>
      </c>
      <c r="H9" s="44">
        <v>3</v>
      </c>
      <c r="I9" s="44">
        <v>4</v>
      </c>
      <c r="J9" s="74">
        <f t="shared" si="0"/>
        <v>11</v>
      </c>
      <c r="K9" s="120">
        <f t="shared" si="1"/>
        <v>0.55000000000000004</v>
      </c>
    </row>
    <row r="10" spans="1:11" ht="269.25" customHeight="1">
      <c r="A10" s="103"/>
      <c r="B10" s="24" t="s">
        <v>212</v>
      </c>
      <c r="C10" s="5" t="s">
        <v>6</v>
      </c>
      <c r="D10" s="5" t="s">
        <v>12</v>
      </c>
      <c r="E10" s="6">
        <v>100</v>
      </c>
      <c r="F10" s="73">
        <v>2</v>
      </c>
      <c r="G10" s="75">
        <v>13</v>
      </c>
      <c r="H10" s="44">
        <v>6</v>
      </c>
      <c r="I10" s="44">
        <v>8</v>
      </c>
      <c r="J10" s="74">
        <f t="shared" si="0"/>
        <v>29</v>
      </c>
      <c r="K10" s="120">
        <f t="shared" si="1"/>
        <v>0.28999999999999998</v>
      </c>
    </row>
    <row r="11" spans="1:11" ht="139.5" customHeight="1">
      <c r="A11" s="103"/>
      <c r="B11" s="32" t="s">
        <v>16</v>
      </c>
      <c r="C11" s="33" t="s">
        <v>6</v>
      </c>
      <c r="D11" s="33" t="s">
        <v>12</v>
      </c>
      <c r="E11" s="34">
        <v>30</v>
      </c>
      <c r="F11" s="73">
        <v>5</v>
      </c>
      <c r="G11" s="75">
        <v>5</v>
      </c>
      <c r="H11" s="44">
        <v>6</v>
      </c>
      <c r="I11" s="44">
        <v>6</v>
      </c>
      <c r="J11" s="74">
        <f t="shared" si="0"/>
        <v>22</v>
      </c>
      <c r="K11" s="120">
        <f t="shared" si="1"/>
        <v>0.73333333333333328</v>
      </c>
    </row>
    <row r="12" spans="1:11" ht="60" customHeight="1">
      <c r="A12" s="103"/>
      <c r="B12" s="4" t="s">
        <v>17</v>
      </c>
      <c r="C12" s="5" t="s">
        <v>6</v>
      </c>
      <c r="D12" s="5" t="s">
        <v>7</v>
      </c>
      <c r="E12" s="6">
        <v>44</v>
      </c>
      <c r="F12" s="73">
        <v>7</v>
      </c>
      <c r="G12" s="75">
        <v>7</v>
      </c>
      <c r="H12" s="44">
        <v>7</v>
      </c>
      <c r="I12" s="44">
        <v>3</v>
      </c>
      <c r="J12" s="74">
        <f t="shared" si="0"/>
        <v>24</v>
      </c>
      <c r="K12" s="120">
        <f t="shared" si="1"/>
        <v>0.54545454545454541</v>
      </c>
    </row>
    <row r="13" spans="1:11" ht="60" customHeight="1">
      <c r="A13" s="103"/>
      <c r="B13" s="4" t="s">
        <v>18</v>
      </c>
      <c r="C13" s="5" t="s">
        <v>6</v>
      </c>
      <c r="D13" s="5" t="s">
        <v>7</v>
      </c>
      <c r="E13" s="6">
        <v>10</v>
      </c>
      <c r="F13" s="73">
        <v>0</v>
      </c>
      <c r="G13" s="75">
        <v>2</v>
      </c>
      <c r="H13" s="44">
        <v>2</v>
      </c>
      <c r="I13" s="44">
        <v>1</v>
      </c>
      <c r="J13" s="74">
        <f t="shared" si="0"/>
        <v>5</v>
      </c>
      <c r="K13" s="120">
        <f t="shared" si="1"/>
        <v>0.5</v>
      </c>
    </row>
    <row r="14" spans="1:11" ht="90" customHeight="1">
      <c r="A14" s="103"/>
      <c r="B14" s="4" t="s">
        <v>19</v>
      </c>
      <c r="C14" s="5" t="s">
        <v>6</v>
      </c>
      <c r="D14" s="5" t="s">
        <v>7</v>
      </c>
      <c r="E14" s="6">
        <v>40</v>
      </c>
      <c r="F14" s="73">
        <v>0</v>
      </c>
      <c r="G14" s="75">
        <v>1</v>
      </c>
      <c r="H14" s="44">
        <v>3</v>
      </c>
      <c r="I14" s="44">
        <v>1</v>
      </c>
      <c r="J14" s="74">
        <f t="shared" si="0"/>
        <v>5</v>
      </c>
      <c r="K14" s="120">
        <f t="shared" si="1"/>
        <v>0.125</v>
      </c>
    </row>
    <row r="15" spans="1:11" ht="122.25" customHeight="1">
      <c r="A15" s="103"/>
      <c r="B15" s="4" t="s">
        <v>20</v>
      </c>
      <c r="C15" s="5" t="s">
        <v>6</v>
      </c>
      <c r="D15" s="5" t="s">
        <v>21</v>
      </c>
      <c r="E15" s="6">
        <v>20</v>
      </c>
      <c r="F15" s="73">
        <v>2</v>
      </c>
      <c r="G15" s="75">
        <v>4</v>
      </c>
      <c r="H15" s="44">
        <v>6</v>
      </c>
      <c r="I15" s="44">
        <v>0</v>
      </c>
      <c r="J15" s="74">
        <f t="shared" si="0"/>
        <v>12</v>
      </c>
      <c r="K15" s="120">
        <f t="shared" si="1"/>
        <v>0.6</v>
      </c>
    </row>
    <row r="16" spans="1:11" ht="109.5" customHeight="1">
      <c r="A16" s="103"/>
      <c r="B16" s="4" t="s">
        <v>22</v>
      </c>
      <c r="C16" s="5" t="s">
        <v>6</v>
      </c>
      <c r="D16" s="5" t="s">
        <v>21</v>
      </c>
      <c r="E16" s="6">
        <v>14</v>
      </c>
      <c r="F16" s="73">
        <v>2</v>
      </c>
      <c r="G16" s="75">
        <v>3</v>
      </c>
      <c r="H16" s="44">
        <v>3</v>
      </c>
      <c r="I16" s="44">
        <v>0</v>
      </c>
      <c r="J16" s="74">
        <f t="shared" si="0"/>
        <v>8</v>
      </c>
      <c r="K16" s="120">
        <f t="shared" si="1"/>
        <v>0.5714285714285714</v>
      </c>
    </row>
    <row r="17" spans="1:13" ht="102.75" customHeight="1">
      <c r="A17" s="103"/>
      <c r="B17" s="4" t="s">
        <v>23</v>
      </c>
      <c r="C17" s="5" t="s">
        <v>13</v>
      </c>
      <c r="D17" s="5" t="s">
        <v>21</v>
      </c>
      <c r="E17" s="6">
        <v>120</v>
      </c>
      <c r="F17" s="73">
        <v>16</v>
      </c>
      <c r="G17" s="75">
        <v>9</v>
      </c>
      <c r="H17" s="44">
        <v>12</v>
      </c>
      <c r="I17" s="44">
        <v>15</v>
      </c>
      <c r="J17" s="74">
        <f t="shared" si="0"/>
        <v>52</v>
      </c>
      <c r="K17" s="120">
        <f t="shared" si="1"/>
        <v>0.43333333333333335</v>
      </c>
    </row>
    <row r="18" spans="1:13" ht="81.599999999999994" customHeight="1">
      <c r="A18" s="103"/>
      <c r="B18" s="24" t="s">
        <v>213</v>
      </c>
      <c r="C18" s="5" t="s">
        <v>6</v>
      </c>
      <c r="D18" s="5" t="s">
        <v>7</v>
      </c>
      <c r="E18" s="6">
        <v>500</v>
      </c>
      <c r="F18" s="73">
        <v>0</v>
      </c>
      <c r="G18" s="75">
        <v>0</v>
      </c>
      <c r="H18" s="44">
        <v>0</v>
      </c>
      <c r="I18" s="44">
        <v>500</v>
      </c>
      <c r="J18" s="74">
        <f t="shared" si="0"/>
        <v>500</v>
      </c>
      <c r="K18" s="120">
        <f t="shared" si="1"/>
        <v>1</v>
      </c>
    </row>
    <row r="19" spans="1:13" ht="48.95" customHeight="1">
      <c r="A19" s="103"/>
      <c r="B19" s="4" t="s">
        <v>24</v>
      </c>
      <c r="C19" s="5" t="s">
        <v>13</v>
      </c>
      <c r="D19" s="5" t="s">
        <v>21</v>
      </c>
      <c r="E19" s="6">
        <v>500</v>
      </c>
      <c r="F19" s="73">
        <v>75</v>
      </c>
      <c r="G19" s="75">
        <v>94</v>
      </c>
      <c r="H19" s="44">
        <v>65</v>
      </c>
      <c r="I19" s="44">
        <v>16</v>
      </c>
      <c r="J19" s="74">
        <f t="shared" si="0"/>
        <v>250</v>
      </c>
      <c r="K19" s="120">
        <f t="shared" si="1"/>
        <v>0.5</v>
      </c>
    </row>
    <row r="20" spans="1:13" ht="122.25" customHeight="1">
      <c r="A20" s="103"/>
      <c r="B20" s="4" t="s">
        <v>25</v>
      </c>
      <c r="C20" s="5" t="s">
        <v>13</v>
      </c>
      <c r="D20" s="5" t="s">
        <v>21</v>
      </c>
      <c r="E20" s="6">
        <v>200</v>
      </c>
      <c r="F20" s="73">
        <v>0</v>
      </c>
      <c r="G20" s="75">
        <v>0</v>
      </c>
      <c r="H20" s="44">
        <v>77</v>
      </c>
      <c r="I20" s="44">
        <v>20</v>
      </c>
      <c r="J20" s="74">
        <f t="shared" si="0"/>
        <v>97</v>
      </c>
      <c r="K20" s="120">
        <f t="shared" si="1"/>
        <v>0.48499999999999999</v>
      </c>
    </row>
    <row r="21" spans="1:13" ht="51" customHeight="1">
      <c r="A21" s="103"/>
      <c r="B21" s="4" t="s">
        <v>26</v>
      </c>
      <c r="C21" s="5" t="s">
        <v>13</v>
      </c>
      <c r="D21" s="5" t="s">
        <v>21</v>
      </c>
      <c r="E21" s="8">
        <v>200</v>
      </c>
      <c r="F21" s="73">
        <v>0</v>
      </c>
      <c r="G21" s="75">
        <v>0</v>
      </c>
      <c r="H21" s="44">
        <v>90</v>
      </c>
      <c r="I21" s="44">
        <v>21</v>
      </c>
      <c r="J21" s="74">
        <f t="shared" si="0"/>
        <v>111</v>
      </c>
      <c r="K21" s="120">
        <f t="shared" si="1"/>
        <v>0.55500000000000005</v>
      </c>
    </row>
    <row r="22" spans="1:13" ht="51" customHeight="1">
      <c r="A22" s="103"/>
      <c r="B22" s="4" t="s">
        <v>27</v>
      </c>
      <c r="C22" s="5" t="s">
        <v>13</v>
      </c>
      <c r="D22" s="5" t="s">
        <v>21</v>
      </c>
      <c r="E22" s="6">
        <v>200</v>
      </c>
      <c r="F22" s="73">
        <v>0</v>
      </c>
      <c r="G22" s="75">
        <v>0</v>
      </c>
      <c r="H22" s="44">
        <v>89</v>
      </c>
      <c r="I22" s="44">
        <v>21</v>
      </c>
      <c r="J22" s="74">
        <f t="shared" si="0"/>
        <v>110</v>
      </c>
      <c r="K22" s="120">
        <f t="shared" si="1"/>
        <v>0.55000000000000004</v>
      </c>
    </row>
    <row r="23" spans="1:13" ht="95.25" customHeight="1">
      <c r="A23" s="104"/>
      <c r="B23" s="4" t="s">
        <v>28</v>
      </c>
      <c r="C23" s="5" t="s">
        <v>6</v>
      </c>
      <c r="D23" s="5" t="s">
        <v>21</v>
      </c>
      <c r="E23" s="6">
        <v>3</v>
      </c>
      <c r="F23" s="73">
        <v>0</v>
      </c>
      <c r="G23" s="75">
        <v>0</v>
      </c>
      <c r="H23" s="44">
        <v>1</v>
      </c>
      <c r="I23" s="44">
        <v>0</v>
      </c>
      <c r="J23" s="74">
        <f t="shared" si="0"/>
        <v>1</v>
      </c>
      <c r="K23" s="120">
        <f t="shared" si="1"/>
        <v>0.33333333333333331</v>
      </c>
    </row>
    <row r="24" spans="1:13" ht="41.25" customHeight="1">
      <c r="A24" s="105" t="s">
        <v>235</v>
      </c>
      <c r="B24" s="101"/>
      <c r="C24" s="9" t="s">
        <v>29</v>
      </c>
      <c r="D24" s="9" t="s">
        <v>30</v>
      </c>
      <c r="E24" s="10">
        <f>SUM(E2:E23)</f>
        <v>2757</v>
      </c>
      <c r="F24" s="10">
        <f t="shared" ref="F24:I24" si="2">SUM(F2:F23)</f>
        <v>121</v>
      </c>
      <c r="G24" s="10">
        <f t="shared" si="2"/>
        <v>200</v>
      </c>
      <c r="H24" s="10">
        <f t="shared" si="2"/>
        <v>382</v>
      </c>
      <c r="I24" s="10">
        <f t="shared" si="2"/>
        <v>712</v>
      </c>
      <c r="J24" s="10">
        <f>SUM(J2:J23)</f>
        <v>1415</v>
      </c>
      <c r="K24" s="120">
        <f t="shared" si="1"/>
        <v>0.51323902792890819</v>
      </c>
      <c r="L24" s="119"/>
      <c r="M24" s="119"/>
    </row>
    <row r="25" spans="1:13" ht="66.75" customHeight="1">
      <c r="A25" s="107" t="s">
        <v>31</v>
      </c>
      <c r="B25" s="25" t="s">
        <v>214</v>
      </c>
      <c r="C25" s="12" t="s">
        <v>32</v>
      </c>
      <c r="D25" s="12" t="s">
        <v>7</v>
      </c>
      <c r="E25" s="6">
        <v>800</v>
      </c>
      <c r="F25" s="73">
        <v>100</v>
      </c>
      <c r="G25" s="75">
        <v>100</v>
      </c>
      <c r="H25" s="44">
        <v>100</v>
      </c>
      <c r="I25" s="44">
        <v>100</v>
      </c>
      <c r="J25" s="74">
        <f>SUM(F25+G25+H25+I25)</f>
        <v>400</v>
      </c>
      <c r="K25" s="120">
        <f t="shared" si="1"/>
        <v>0.5</v>
      </c>
    </row>
    <row r="26" spans="1:13" ht="85.5" customHeight="1">
      <c r="A26" s="103"/>
      <c r="B26" s="11" t="s">
        <v>33</v>
      </c>
      <c r="C26" s="12" t="s">
        <v>32</v>
      </c>
      <c r="D26" s="12" t="s">
        <v>7</v>
      </c>
      <c r="E26" s="6">
        <v>20</v>
      </c>
      <c r="F26" s="73">
        <v>0</v>
      </c>
      <c r="G26" s="75">
        <v>3</v>
      </c>
      <c r="H26" s="44">
        <v>0</v>
      </c>
      <c r="I26" s="44">
        <v>2</v>
      </c>
      <c r="J26" s="74">
        <f>SUM(F26+G26+H26+I26)</f>
        <v>5</v>
      </c>
      <c r="K26" s="120">
        <f t="shared" si="1"/>
        <v>0.25</v>
      </c>
    </row>
    <row r="27" spans="1:13" ht="71.25" customHeight="1">
      <c r="A27" s="103"/>
      <c r="B27" s="11" t="s">
        <v>34</v>
      </c>
      <c r="C27" s="12" t="s">
        <v>32</v>
      </c>
      <c r="D27" s="12" t="s">
        <v>21</v>
      </c>
      <c r="E27" s="6">
        <v>10</v>
      </c>
      <c r="F27" s="73">
        <v>0</v>
      </c>
      <c r="G27" s="75">
        <v>3</v>
      </c>
      <c r="H27" s="44">
        <v>0</v>
      </c>
      <c r="I27" s="44">
        <v>0</v>
      </c>
      <c r="J27" s="74">
        <f>SUM(F27+G27+H27+I27)</f>
        <v>3</v>
      </c>
      <c r="K27" s="120">
        <f t="shared" si="1"/>
        <v>0.3</v>
      </c>
    </row>
    <row r="28" spans="1:13" ht="69" customHeight="1">
      <c r="A28" s="103"/>
      <c r="B28" s="11" t="s">
        <v>35</v>
      </c>
      <c r="C28" s="12" t="s">
        <v>32</v>
      </c>
      <c r="D28" s="12" t="s">
        <v>7</v>
      </c>
      <c r="E28" s="6">
        <v>10</v>
      </c>
      <c r="F28" s="73">
        <v>0</v>
      </c>
      <c r="G28" s="75">
        <v>3</v>
      </c>
      <c r="H28" s="44">
        <v>0</v>
      </c>
      <c r="I28" s="44">
        <v>2</v>
      </c>
      <c r="J28" s="74">
        <f>SUM(F28+G28+H28+I28)</f>
        <v>5</v>
      </c>
      <c r="K28" s="120">
        <f t="shared" si="1"/>
        <v>0.5</v>
      </c>
    </row>
    <row r="29" spans="1:13" ht="70.5" customHeight="1">
      <c r="A29" s="104"/>
      <c r="B29" s="11" t="s">
        <v>36</v>
      </c>
      <c r="C29" s="12" t="s">
        <v>32</v>
      </c>
      <c r="D29" s="12" t="s">
        <v>37</v>
      </c>
      <c r="E29" s="14">
        <v>9000</v>
      </c>
      <c r="F29" s="73">
        <v>1002</v>
      </c>
      <c r="G29" s="75">
        <v>1060</v>
      </c>
      <c r="H29" s="44">
        <v>680</v>
      </c>
      <c r="I29" s="44">
        <v>1100</v>
      </c>
      <c r="J29" s="74">
        <f>SUM(F29+G29+H29+I29)</f>
        <v>3842</v>
      </c>
      <c r="K29" s="120">
        <f t="shared" si="1"/>
        <v>0.42688888888888887</v>
      </c>
    </row>
    <row r="30" spans="1:13" ht="42" customHeight="1">
      <c r="A30" s="105" t="s">
        <v>236</v>
      </c>
      <c r="B30" s="109"/>
      <c r="C30" s="9" t="s">
        <v>38</v>
      </c>
      <c r="D30" s="9" t="s">
        <v>39</v>
      </c>
      <c r="E30" s="15">
        <f>SUM(E25:E29)</f>
        <v>9840</v>
      </c>
      <c r="F30" s="15">
        <f t="shared" ref="F30:J30" si="3">SUM(F25:F29)</f>
        <v>1102</v>
      </c>
      <c r="G30" s="15">
        <f t="shared" si="3"/>
        <v>1169</v>
      </c>
      <c r="H30" s="15">
        <f t="shared" si="3"/>
        <v>780</v>
      </c>
      <c r="I30" s="15">
        <f t="shared" si="3"/>
        <v>1204</v>
      </c>
      <c r="J30" s="15">
        <f t="shared" si="3"/>
        <v>4255</v>
      </c>
      <c r="K30" s="120">
        <f t="shared" si="1"/>
        <v>0.43241869918699188</v>
      </c>
    </row>
    <row r="31" spans="1:13" ht="150" customHeight="1">
      <c r="A31" s="107" t="s">
        <v>40</v>
      </c>
      <c r="B31" s="4" t="s">
        <v>41</v>
      </c>
      <c r="C31" s="5" t="s">
        <v>32</v>
      </c>
      <c r="D31" s="5" t="s">
        <v>42</v>
      </c>
      <c r="E31" s="6">
        <v>105</v>
      </c>
      <c r="F31" s="81">
        <v>20</v>
      </c>
      <c r="G31" s="82">
        <v>19</v>
      </c>
      <c r="H31" s="83">
        <v>14</v>
      </c>
      <c r="I31" s="65">
        <v>15</v>
      </c>
      <c r="J31" s="74">
        <f t="shared" ref="J31:J50" si="4">SUM(F31+G31+H31+I31)</f>
        <v>68</v>
      </c>
      <c r="K31" s="120">
        <f t="shared" si="1"/>
        <v>0.64761904761904765</v>
      </c>
    </row>
    <row r="32" spans="1:13" ht="93" customHeight="1">
      <c r="A32" s="103"/>
      <c r="B32" s="4" t="s">
        <v>43</v>
      </c>
      <c r="C32" s="5" t="s">
        <v>32</v>
      </c>
      <c r="D32" s="5" t="s">
        <v>44</v>
      </c>
      <c r="E32" s="6">
        <v>10</v>
      </c>
      <c r="F32" s="81">
        <v>0</v>
      </c>
      <c r="G32" s="82">
        <v>0</v>
      </c>
      <c r="H32" s="83">
        <v>0</v>
      </c>
      <c r="I32" s="64">
        <v>0</v>
      </c>
      <c r="J32" s="74">
        <f t="shared" si="4"/>
        <v>0</v>
      </c>
      <c r="K32" s="120">
        <f t="shared" si="1"/>
        <v>0</v>
      </c>
    </row>
    <row r="33" spans="1:11" ht="93.75" customHeight="1">
      <c r="A33" s="103"/>
      <c r="B33" s="4" t="s">
        <v>45</v>
      </c>
      <c r="C33" s="5" t="s">
        <v>46</v>
      </c>
      <c r="D33" s="5" t="s">
        <v>47</v>
      </c>
      <c r="E33" s="6">
        <v>100</v>
      </c>
      <c r="F33" s="81">
        <v>28</v>
      </c>
      <c r="G33" s="82">
        <v>46</v>
      </c>
      <c r="H33" s="83">
        <v>0</v>
      </c>
      <c r="I33" s="64">
        <v>10</v>
      </c>
      <c r="J33" s="74">
        <f t="shared" si="4"/>
        <v>84</v>
      </c>
      <c r="K33" s="120">
        <f t="shared" si="1"/>
        <v>0.84</v>
      </c>
    </row>
    <row r="34" spans="1:11" ht="93.75" customHeight="1">
      <c r="A34" s="103"/>
      <c r="B34" s="4" t="s">
        <v>48</v>
      </c>
      <c r="C34" s="5" t="s">
        <v>32</v>
      </c>
      <c r="D34" s="5" t="s">
        <v>49</v>
      </c>
      <c r="E34" s="6">
        <v>30</v>
      </c>
      <c r="F34" s="81">
        <v>4</v>
      </c>
      <c r="G34" s="82">
        <v>3</v>
      </c>
      <c r="H34" s="83">
        <v>3</v>
      </c>
      <c r="I34" s="64">
        <v>4</v>
      </c>
      <c r="J34" s="74">
        <f t="shared" si="4"/>
        <v>14</v>
      </c>
      <c r="K34" s="120">
        <f t="shared" ref="K34:K65" si="5">J34/E34*1</f>
        <v>0.46666666666666667</v>
      </c>
    </row>
    <row r="35" spans="1:11" ht="93" customHeight="1">
      <c r="A35" s="103"/>
      <c r="B35" s="4" t="s">
        <v>50</v>
      </c>
      <c r="C35" s="5" t="s">
        <v>32</v>
      </c>
      <c r="D35" s="5" t="s">
        <v>49</v>
      </c>
      <c r="E35" s="6">
        <v>3</v>
      </c>
      <c r="F35" s="81">
        <v>1</v>
      </c>
      <c r="G35" s="82">
        <v>1</v>
      </c>
      <c r="H35" s="83">
        <v>1</v>
      </c>
      <c r="I35" s="64">
        <v>0</v>
      </c>
      <c r="J35" s="74">
        <f t="shared" si="4"/>
        <v>3</v>
      </c>
      <c r="K35" s="120">
        <f t="shared" si="5"/>
        <v>1</v>
      </c>
    </row>
    <row r="36" spans="1:11" ht="149.25" customHeight="1">
      <c r="A36" s="103"/>
      <c r="B36" s="4" t="s">
        <v>51</v>
      </c>
      <c r="C36" s="5" t="s">
        <v>46</v>
      </c>
      <c r="D36" s="5" t="s">
        <v>49</v>
      </c>
      <c r="E36" s="6">
        <v>33</v>
      </c>
      <c r="F36" s="81">
        <v>3</v>
      </c>
      <c r="G36" s="82">
        <v>3</v>
      </c>
      <c r="H36" s="83">
        <v>3</v>
      </c>
      <c r="I36" s="64">
        <v>3</v>
      </c>
      <c r="J36" s="74">
        <f t="shared" si="4"/>
        <v>12</v>
      </c>
      <c r="K36" s="120">
        <f t="shared" si="5"/>
        <v>0.36363636363636365</v>
      </c>
    </row>
    <row r="37" spans="1:11" ht="108.75" customHeight="1">
      <c r="A37" s="103"/>
      <c r="B37" s="32" t="s">
        <v>52</v>
      </c>
      <c r="C37" s="33" t="s">
        <v>32</v>
      </c>
      <c r="D37" s="33" t="s">
        <v>44</v>
      </c>
      <c r="E37" s="34">
        <v>17</v>
      </c>
      <c r="F37" s="81">
        <v>3</v>
      </c>
      <c r="G37" s="82">
        <v>2</v>
      </c>
      <c r="H37" s="83">
        <v>2</v>
      </c>
      <c r="I37" s="64">
        <v>2</v>
      </c>
      <c r="J37" s="74">
        <f t="shared" si="4"/>
        <v>9</v>
      </c>
      <c r="K37" s="120">
        <f t="shared" si="5"/>
        <v>0.52941176470588236</v>
      </c>
    </row>
    <row r="38" spans="1:11" ht="69.75" customHeight="1">
      <c r="A38" s="103"/>
      <c r="B38" s="4" t="s">
        <v>53</v>
      </c>
      <c r="C38" s="5" t="s">
        <v>32</v>
      </c>
      <c r="D38" s="5" t="s">
        <v>44</v>
      </c>
      <c r="E38" s="6">
        <v>200</v>
      </c>
      <c r="F38" s="81">
        <v>24</v>
      </c>
      <c r="G38" s="82">
        <v>20</v>
      </c>
      <c r="H38" s="83">
        <v>11</v>
      </c>
      <c r="I38" s="64">
        <v>20</v>
      </c>
      <c r="J38" s="74">
        <f t="shared" si="4"/>
        <v>75</v>
      </c>
      <c r="K38" s="120">
        <f t="shared" si="5"/>
        <v>0.375</v>
      </c>
    </row>
    <row r="39" spans="1:11" ht="93.75" customHeight="1">
      <c r="A39" s="103"/>
      <c r="B39" s="4" t="s">
        <v>54</v>
      </c>
      <c r="C39" s="5" t="s">
        <v>46</v>
      </c>
      <c r="D39" s="5" t="s">
        <v>55</v>
      </c>
      <c r="E39" s="6">
        <v>300</v>
      </c>
      <c r="F39" s="81">
        <v>39</v>
      </c>
      <c r="G39" s="82">
        <v>63</v>
      </c>
      <c r="H39" s="83">
        <v>27</v>
      </c>
      <c r="I39" s="64">
        <v>61</v>
      </c>
      <c r="J39" s="74">
        <f t="shared" si="4"/>
        <v>190</v>
      </c>
      <c r="K39" s="120">
        <f t="shared" si="5"/>
        <v>0.6333333333333333</v>
      </c>
    </row>
    <row r="40" spans="1:11" ht="66" customHeight="1">
      <c r="A40" s="103"/>
      <c r="B40" s="4" t="s">
        <v>56</v>
      </c>
      <c r="C40" s="5" t="s">
        <v>32</v>
      </c>
      <c r="D40" s="5" t="s">
        <v>57</v>
      </c>
      <c r="E40" s="14">
        <v>1000</v>
      </c>
      <c r="F40" s="81">
        <v>0</v>
      </c>
      <c r="G40" s="82">
        <v>184</v>
      </c>
      <c r="H40" s="83">
        <v>241</v>
      </c>
      <c r="I40" s="64">
        <v>93</v>
      </c>
      <c r="J40" s="74">
        <f t="shared" si="4"/>
        <v>518</v>
      </c>
      <c r="K40" s="120">
        <f t="shared" si="5"/>
        <v>0.51800000000000002</v>
      </c>
    </row>
    <row r="41" spans="1:11" ht="99" customHeight="1">
      <c r="A41" s="103"/>
      <c r="B41" s="4" t="s">
        <v>58</v>
      </c>
      <c r="C41" s="5" t="s">
        <v>32</v>
      </c>
      <c r="D41" s="5" t="s">
        <v>44</v>
      </c>
      <c r="E41" s="6">
        <v>5</v>
      </c>
      <c r="F41" s="81">
        <v>0</v>
      </c>
      <c r="G41" s="82">
        <v>0</v>
      </c>
      <c r="H41" s="83">
        <v>0</v>
      </c>
      <c r="I41" s="64">
        <v>5</v>
      </c>
      <c r="J41" s="74">
        <f t="shared" si="4"/>
        <v>5</v>
      </c>
      <c r="K41" s="120">
        <f t="shared" si="5"/>
        <v>1</v>
      </c>
    </row>
    <row r="42" spans="1:11" ht="57" customHeight="1">
      <c r="A42" s="103"/>
      <c r="B42" s="4" t="s">
        <v>59</v>
      </c>
      <c r="C42" s="5" t="s">
        <v>32</v>
      </c>
      <c r="D42" s="5" t="s">
        <v>44</v>
      </c>
      <c r="E42" s="6">
        <v>2</v>
      </c>
      <c r="F42" s="81">
        <v>0</v>
      </c>
      <c r="G42" s="82">
        <v>0</v>
      </c>
      <c r="H42" s="83">
        <v>0</v>
      </c>
      <c r="I42" s="64">
        <v>0</v>
      </c>
      <c r="J42" s="74">
        <f t="shared" si="4"/>
        <v>0</v>
      </c>
      <c r="K42" s="120">
        <f t="shared" si="5"/>
        <v>0</v>
      </c>
    </row>
    <row r="43" spans="1:11" ht="94.5" customHeight="1">
      <c r="A43" s="103"/>
      <c r="B43" s="32" t="s">
        <v>60</v>
      </c>
      <c r="C43" s="33" t="s">
        <v>46</v>
      </c>
      <c r="D43" s="33" t="s">
        <v>61</v>
      </c>
      <c r="E43" s="34">
        <v>4</v>
      </c>
      <c r="F43" s="81">
        <v>0</v>
      </c>
      <c r="G43" s="82">
        <v>0</v>
      </c>
      <c r="H43" s="83">
        <v>1</v>
      </c>
      <c r="I43" s="65">
        <v>0</v>
      </c>
      <c r="J43" s="74">
        <f t="shared" si="4"/>
        <v>1</v>
      </c>
      <c r="K43" s="120">
        <f t="shared" si="5"/>
        <v>0.25</v>
      </c>
    </row>
    <row r="44" spans="1:11" ht="82.5" customHeight="1">
      <c r="A44" s="103"/>
      <c r="B44" s="32" t="s">
        <v>62</v>
      </c>
      <c r="C44" s="33" t="s">
        <v>32</v>
      </c>
      <c r="D44" s="33" t="s">
        <v>47</v>
      </c>
      <c r="E44" s="34">
        <v>12</v>
      </c>
      <c r="F44" s="81">
        <v>3</v>
      </c>
      <c r="G44" s="82">
        <v>2</v>
      </c>
      <c r="H44" s="83">
        <v>0</v>
      </c>
      <c r="I44" s="64">
        <v>1</v>
      </c>
      <c r="J44" s="74">
        <f t="shared" si="4"/>
        <v>6</v>
      </c>
      <c r="K44" s="120">
        <f t="shared" si="5"/>
        <v>0.5</v>
      </c>
    </row>
    <row r="45" spans="1:11" ht="110.25" customHeight="1">
      <c r="A45" s="103"/>
      <c r="B45" s="4" t="s">
        <v>63</v>
      </c>
      <c r="C45" s="5" t="s">
        <v>46</v>
      </c>
      <c r="D45" s="5" t="s">
        <v>47</v>
      </c>
      <c r="E45" s="6">
        <v>3</v>
      </c>
      <c r="F45" s="81">
        <v>0</v>
      </c>
      <c r="G45" s="82">
        <v>1</v>
      </c>
      <c r="H45" s="83">
        <v>0</v>
      </c>
      <c r="I45" s="64">
        <v>1</v>
      </c>
      <c r="J45" s="74">
        <f t="shared" si="4"/>
        <v>2</v>
      </c>
      <c r="K45" s="120">
        <f t="shared" si="5"/>
        <v>0.66666666666666663</v>
      </c>
    </row>
    <row r="46" spans="1:11" ht="108.75" customHeight="1">
      <c r="A46" s="103"/>
      <c r="B46" s="4" t="s">
        <v>64</v>
      </c>
      <c r="C46" s="5" t="s">
        <v>32</v>
      </c>
      <c r="D46" s="5" t="s">
        <v>65</v>
      </c>
      <c r="E46" s="6">
        <v>2</v>
      </c>
      <c r="F46" s="81">
        <v>0</v>
      </c>
      <c r="G46" s="82">
        <v>0</v>
      </c>
      <c r="H46" s="83">
        <v>0</v>
      </c>
      <c r="I46" s="64">
        <v>0</v>
      </c>
      <c r="J46" s="74">
        <f t="shared" si="4"/>
        <v>0</v>
      </c>
      <c r="K46" s="120">
        <f t="shared" si="5"/>
        <v>0</v>
      </c>
    </row>
    <row r="47" spans="1:11" ht="81" customHeight="1">
      <c r="A47" s="103"/>
      <c r="B47" s="32" t="s">
        <v>66</v>
      </c>
      <c r="C47" s="33" t="s">
        <v>32</v>
      </c>
      <c r="D47" s="33" t="s">
        <v>44</v>
      </c>
      <c r="E47" s="34">
        <v>10</v>
      </c>
      <c r="F47" s="81">
        <v>4</v>
      </c>
      <c r="G47" s="82">
        <v>4</v>
      </c>
      <c r="H47" s="83">
        <v>0</v>
      </c>
      <c r="I47" s="64">
        <v>2</v>
      </c>
      <c r="J47" s="74">
        <f t="shared" si="4"/>
        <v>10</v>
      </c>
      <c r="K47" s="120">
        <f t="shared" si="5"/>
        <v>1</v>
      </c>
    </row>
    <row r="48" spans="1:11" ht="41.25" customHeight="1">
      <c r="A48" s="103"/>
      <c r="B48" s="4" t="s">
        <v>67</v>
      </c>
      <c r="C48" s="5" t="s">
        <v>32</v>
      </c>
      <c r="D48" s="5" t="s">
        <v>44</v>
      </c>
      <c r="E48" s="6">
        <v>1</v>
      </c>
      <c r="F48" s="81">
        <v>0</v>
      </c>
      <c r="G48" s="82">
        <v>0</v>
      </c>
      <c r="H48" s="83">
        <v>0</v>
      </c>
      <c r="I48" s="64">
        <v>0</v>
      </c>
      <c r="J48" s="74">
        <f t="shared" si="4"/>
        <v>0</v>
      </c>
      <c r="K48" s="120">
        <f t="shared" si="5"/>
        <v>0</v>
      </c>
    </row>
    <row r="49" spans="1:11" ht="55.5" customHeight="1">
      <c r="A49" s="103"/>
      <c r="B49" s="4" t="s">
        <v>68</v>
      </c>
      <c r="C49" s="5" t="s">
        <v>32</v>
      </c>
      <c r="D49" s="5" t="s">
        <v>44</v>
      </c>
      <c r="E49" s="6">
        <v>1</v>
      </c>
      <c r="F49" s="81">
        <v>0</v>
      </c>
      <c r="G49" s="82">
        <v>0</v>
      </c>
      <c r="H49" s="83">
        <v>0</v>
      </c>
      <c r="I49" s="64">
        <v>0</v>
      </c>
      <c r="J49" s="74">
        <f t="shared" si="4"/>
        <v>0</v>
      </c>
      <c r="K49" s="120">
        <f t="shared" si="5"/>
        <v>0</v>
      </c>
    </row>
    <row r="50" spans="1:11" ht="70.5" customHeight="1">
      <c r="A50" s="104"/>
      <c r="B50" s="4" t="s">
        <v>69</v>
      </c>
      <c r="C50" s="5" t="s">
        <v>32</v>
      </c>
      <c r="D50" s="5" t="s">
        <v>44</v>
      </c>
      <c r="E50" s="6">
        <v>1</v>
      </c>
      <c r="F50" s="81">
        <v>0</v>
      </c>
      <c r="G50" s="82">
        <v>0</v>
      </c>
      <c r="H50" s="83">
        <v>0</v>
      </c>
      <c r="I50" s="64">
        <v>0</v>
      </c>
      <c r="J50" s="74">
        <f t="shared" si="4"/>
        <v>0</v>
      </c>
      <c r="K50" s="120">
        <f t="shared" si="5"/>
        <v>0</v>
      </c>
    </row>
    <row r="51" spans="1:11" ht="45" customHeight="1">
      <c r="A51" s="105" t="s">
        <v>237</v>
      </c>
      <c r="B51" s="101"/>
      <c r="C51" s="9" t="s">
        <v>70</v>
      </c>
      <c r="D51" s="9" t="s">
        <v>39</v>
      </c>
      <c r="E51" s="35">
        <f t="shared" ref="E51" si="6">SUM(E31:E50)</f>
        <v>1839</v>
      </c>
      <c r="F51" s="73">
        <f>SUM(F31:F50)</f>
        <v>129</v>
      </c>
      <c r="G51" s="73">
        <f t="shared" ref="G51:I51" si="7">SUM(G31:G50)</f>
        <v>348</v>
      </c>
      <c r="H51" s="73">
        <f t="shared" si="7"/>
        <v>303</v>
      </c>
      <c r="I51" s="73">
        <f t="shared" si="7"/>
        <v>217</v>
      </c>
      <c r="J51" s="73">
        <f>SUM(J31:J50)</f>
        <v>997</v>
      </c>
      <c r="K51" s="120">
        <f t="shared" si="5"/>
        <v>0.54214246873300709</v>
      </c>
    </row>
    <row r="52" spans="1:11" ht="82.5" customHeight="1">
      <c r="A52" s="102" t="s">
        <v>71</v>
      </c>
      <c r="B52" s="4" t="s">
        <v>72</v>
      </c>
      <c r="C52" s="16" t="s">
        <v>73</v>
      </c>
      <c r="D52" s="16" t="s">
        <v>21</v>
      </c>
      <c r="E52" s="6">
        <v>14</v>
      </c>
      <c r="F52" s="73">
        <v>0</v>
      </c>
      <c r="G52" s="76">
        <v>3</v>
      </c>
      <c r="H52" s="66">
        <v>0</v>
      </c>
      <c r="I52" s="44">
        <v>0</v>
      </c>
      <c r="J52" s="74">
        <f t="shared" ref="J52:J74" si="8">SUM(F52+G52+H52+I52)</f>
        <v>3</v>
      </c>
      <c r="K52" s="120">
        <f t="shared" si="5"/>
        <v>0.21428571428571427</v>
      </c>
    </row>
    <row r="53" spans="1:11" ht="95.25" customHeight="1">
      <c r="A53" s="103"/>
      <c r="B53" s="4" t="s">
        <v>74</v>
      </c>
      <c r="C53" s="16" t="s">
        <v>6</v>
      </c>
      <c r="D53" s="16" t="s">
        <v>21</v>
      </c>
      <c r="E53" s="6">
        <v>14</v>
      </c>
      <c r="F53" s="73">
        <v>2</v>
      </c>
      <c r="G53" s="76">
        <v>2</v>
      </c>
      <c r="H53" s="66">
        <v>2</v>
      </c>
      <c r="I53" s="44">
        <v>1</v>
      </c>
      <c r="J53" s="74">
        <f t="shared" si="8"/>
        <v>7</v>
      </c>
      <c r="K53" s="120">
        <f t="shared" si="5"/>
        <v>0.5</v>
      </c>
    </row>
    <row r="54" spans="1:11" ht="78.75" customHeight="1">
      <c r="A54" s="103"/>
      <c r="B54" s="36" t="s">
        <v>75</v>
      </c>
      <c r="C54" s="37" t="s">
        <v>76</v>
      </c>
      <c r="D54" s="37" t="s">
        <v>55</v>
      </c>
      <c r="E54" s="34">
        <v>1000</v>
      </c>
      <c r="F54" s="73">
        <v>135</v>
      </c>
      <c r="G54" s="76">
        <v>135</v>
      </c>
      <c r="H54" s="66">
        <v>136</v>
      </c>
      <c r="I54" s="44">
        <v>136</v>
      </c>
      <c r="J54" s="74">
        <f t="shared" si="8"/>
        <v>542</v>
      </c>
      <c r="K54" s="120">
        <f t="shared" si="5"/>
        <v>0.54200000000000004</v>
      </c>
    </row>
    <row r="55" spans="1:11" ht="29.25" customHeight="1">
      <c r="A55" s="103"/>
      <c r="B55" s="4" t="s">
        <v>77</v>
      </c>
      <c r="C55" s="16" t="s">
        <v>78</v>
      </c>
      <c r="D55" s="16" t="s">
        <v>7</v>
      </c>
      <c r="E55" s="6">
        <v>3</v>
      </c>
      <c r="F55" s="73">
        <v>0</v>
      </c>
      <c r="G55" s="76">
        <v>0</v>
      </c>
      <c r="H55" s="66">
        <v>0</v>
      </c>
      <c r="I55" s="44">
        <v>0</v>
      </c>
      <c r="J55" s="74">
        <f t="shared" si="8"/>
        <v>0</v>
      </c>
      <c r="K55" s="120">
        <f t="shared" si="5"/>
        <v>0</v>
      </c>
    </row>
    <row r="56" spans="1:11" ht="54" customHeight="1">
      <c r="A56" s="103"/>
      <c r="B56" s="24" t="s">
        <v>215</v>
      </c>
      <c r="C56" s="16" t="s">
        <v>6</v>
      </c>
      <c r="D56" s="16" t="s">
        <v>21</v>
      </c>
      <c r="E56" s="6">
        <v>8</v>
      </c>
      <c r="F56" s="73">
        <v>1</v>
      </c>
      <c r="G56" s="76">
        <v>2</v>
      </c>
      <c r="H56" s="66">
        <v>1</v>
      </c>
      <c r="I56" s="44">
        <v>1</v>
      </c>
      <c r="J56" s="74">
        <f t="shared" si="8"/>
        <v>5</v>
      </c>
      <c r="K56" s="120">
        <f t="shared" si="5"/>
        <v>0.625</v>
      </c>
    </row>
    <row r="57" spans="1:11" ht="136.5" customHeight="1">
      <c r="A57" s="103"/>
      <c r="B57" s="4" t="s">
        <v>79</v>
      </c>
      <c r="C57" s="16" t="s">
        <v>80</v>
      </c>
      <c r="D57" s="16" t="s">
        <v>7</v>
      </c>
      <c r="E57" s="6">
        <v>14</v>
      </c>
      <c r="F57" s="73">
        <v>2</v>
      </c>
      <c r="G57" s="76">
        <v>2</v>
      </c>
      <c r="H57" s="66">
        <v>2</v>
      </c>
      <c r="I57" s="44">
        <v>3</v>
      </c>
      <c r="J57" s="74">
        <f t="shared" si="8"/>
        <v>9</v>
      </c>
      <c r="K57" s="120">
        <f t="shared" si="5"/>
        <v>0.6428571428571429</v>
      </c>
    </row>
    <row r="58" spans="1:11" ht="126" customHeight="1">
      <c r="A58" s="103"/>
      <c r="B58" s="4" t="s">
        <v>81</v>
      </c>
      <c r="C58" s="16" t="s">
        <v>80</v>
      </c>
      <c r="D58" s="16" t="s">
        <v>7</v>
      </c>
      <c r="E58" s="6">
        <v>14</v>
      </c>
      <c r="F58" s="73">
        <v>2</v>
      </c>
      <c r="G58" s="76">
        <v>2</v>
      </c>
      <c r="H58" s="66">
        <v>2</v>
      </c>
      <c r="I58" s="44">
        <v>3</v>
      </c>
      <c r="J58" s="74">
        <f t="shared" si="8"/>
        <v>9</v>
      </c>
      <c r="K58" s="120">
        <f t="shared" si="5"/>
        <v>0.6428571428571429</v>
      </c>
    </row>
    <row r="59" spans="1:11" ht="122.25" customHeight="1">
      <c r="A59" s="103"/>
      <c r="B59" s="4" t="s">
        <v>82</v>
      </c>
      <c r="C59" s="16" t="s">
        <v>76</v>
      </c>
      <c r="D59" s="16" t="s">
        <v>7</v>
      </c>
      <c r="E59" s="6">
        <v>500</v>
      </c>
      <c r="F59" s="73">
        <v>194</v>
      </c>
      <c r="G59" s="76">
        <v>106</v>
      </c>
      <c r="H59" s="66">
        <v>0</v>
      </c>
      <c r="I59" s="44">
        <v>48</v>
      </c>
      <c r="J59" s="74">
        <f t="shared" si="8"/>
        <v>348</v>
      </c>
      <c r="K59" s="120">
        <f t="shared" si="5"/>
        <v>0.69599999999999995</v>
      </c>
    </row>
    <row r="60" spans="1:11" ht="38.25" customHeight="1">
      <c r="A60" s="103"/>
      <c r="B60" s="17" t="s">
        <v>83</v>
      </c>
      <c r="C60" s="16" t="s">
        <v>6</v>
      </c>
      <c r="D60" s="16" t="s">
        <v>7</v>
      </c>
      <c r="E60" s="6">
        <v>14</v>
      </c>
      <c r="F60" s="73">
        <v>2</v>
      </c>
      <c r="G60" s="76">
        <v>2</v>
      </c>
      <c r="H60" s="66">
        <v>2</v>
      </c>
      <c r="I60" s="44">
        <v>1</v>
      </c>
      <c r="J60" s="74">
        <f t="shared" si="8"/>
        <v>7</v>
      </c>
      <c r="K60" s="120">
        <f t="shared" si="5"/>
        <v>0.5</v>
      </c>
    </row>
    <row r="61" spans="1:11" ht="26.25" customHeight="1">
      <c r="A61" s="103"/>
      <c r="B61" s="4" t="s">
        <v>84</v>
      </c>
      <c r="C61" s="16" t="s">
        <v>6</v>
      </c>
      <c r="D61" s="16" t="s">
        <v>7</v>
      </c>
      <c r="E61" s="6">
        <v>1</v>
      </c>
      <c r="F61" s="73">
        <v>0</v>
      </c>
      <c r="G61" s="76">
        <v>0</v>
      </c>
      <c r="H61" s="66">
        <v>0</v>
      </c>
      <c r="I61" s="44">
        <v>0</v>
      </c>
      <c r="J61" s="74">
        <f t="shared" si="8"/>
        <v>0</v>
      </c>
      <c r="K61" s="120">
        <f t="shared" si="5"/>
        <v>0</v>
      </c>
    </row>
    <row r="62" spans="1:11" ht="43.5" customHeight="1">
      <c r="A62" s="103"/>
      <c r="B62" s="17" t="s">
        <v>85</v>
      </c>
      <c r="C62" s="16" t="s">
        <v>86</v>
      </c>
      <c r="D62" s="16" t="s">
        <v>7</v>
      </c>
      <c r="E62" s="6">
        <v>4</v>
      </c>
      <c r="F62" s="73">
        <v>0</v>
      </c>
      <c r="G62" s="76">
        <v>1</v>
      </c>
      <c r="H62" s="66">
        <v>0</v>
      </c>
      <c r="I62" s="44">
        <v>0</v>
      </c>
      <c r="J62" s="74">
        <f t="shared" si="8"/>
        <v>1</v>
      </c>
      <c r="K62" s="120">
        <f t="shared" si="5"/>
        <v>0.25</v>
      </c>
    </row>
    <row r="63" spans="1:11" ht="29.25" customHeight="1">
      <c r="A63" s="103"/>
      <c r="B63" s="17" t="s">
        <v>87</v>
      </c>
      <c r="C63" s="16" t="s">
        <v>6</v>
      </c>
      <c r="D63" s="16" t="s">
        <v>7</v>
      </c>
      <c r="E63" s="6">
        <v>6</v>
      </c>
      <c r="F63" s="73">
        <v>2</v>
      </c>
      <c r="G63" s="76">
        <v>1</v>
      </c>
      <c r="H63" s="66">
        <v>0</v>
      </c>
      <c r="I63" s="44">
        <v>0</v>
      </c>
      <c r="J63" s="74">
        <f t="shared" si="8"/>
        <v>3</v>
      </c>
      <c r="K63" s="120">
        <f t="shared" si="5"/>
        <v>0.5</v>
      </c>
    </row>
    <row r="64" spans="1:11" ht="27.75" customHeight="1">
      <c r="A64" s="103"/>
      <c r="B64" s="4" t="s">
        <v>88</v>
      </c>
      <c r="C64" s="16" t="s">
        <v>6</v>
      </c>
      <c r="D64" s="16" t="s">
        <v>7</v>
      </c>
      <c r="E64" s="6">
        <v>4</v>
      </c>
      <c r="F64" s="73">
        <v>0</v>
      </c>
      <c r="G64" s="76">
        <v>1</v>
      </c>
      <c r="H64" s="66">
        <v>1</v>
      </c>
      <c r="I64" s="44">
        <v>0</v>
      </c>
      <c r="J64" s="74">
        <f t="shared" si="8"/>
        <v>2</v>
      </c>
      <c r="K64" s="120">
        <f t="shared" si="5"/>
        <v>0.5</v>
      </c>
    </row>
    <row r="65" spans="1:11" ht="44.25" customHeight="1">
      <c r="A65" s="103"/>
      <c r="B65" s="4" t="s">
        <v>89</v>
      </c>
      <c r="C65" s="5" t="s">
        <v>6</v>
      </c>
      <c r="D65" s="5" t="s">
        <v>7</v>
      </c>
      <c r="E65" s="6">
        <v>2</v>
      </c>
      <c r="F65" s="73">
        <v>0</v>
      </c>
      <c r="G65" s="76">
        <v>0</v>
      </c>
      <c r="H65" s="66">
        <v>1</v>
      </c>
      <c r="I65" s="44">
        <v>0</v>
      </c>
      <c r="J65" s="74">
        <f t="shared" si="8"/>
        <v>1</v>
      </c>
      <c r="K65" s="120">
        <f t="shared" si="5"/>
        <v>0.5</v>
      </c>
    </row>
    <row r="66" spans="1:11" ht="43.5" customHeight="1">
      <c r="A66" s="103"/>
      <c r="B66" s="4" t="s">
        <v>90</v>
      </c>
      <c r="C66" s="16" t="s">
        <v>6</v>
      </c>
      <c r="D66" s="16" t="s">
        <v>7</v>
      </c>
      <c r="E66" s="6">
        <v>20</v>
      </c>
      <c r="F66" s="73">
        <v>2</v>
      </c>
      <c r="G66" s="76">
        <v>2</v>
      </c>
      <c r="H66" s="66">
        <v>1</v>
      </c>
      <c r="I66" s="44">
        <v>3</v>
      </c>
      <c r="J66" s="74">
        <f t="shared" si="8"/>
        <v>8</v>
      </c>
      <c r="K66" s="120">
        <f t="shared" ref="K66:K97" si="9">J66/E66*1</f>
        <v>0.4</v>
      </c>
    </row>
    <row r="67" spans="1:11" ht="54.75" customHeight="1">
      <c r="A67" s="103"/>
      <c r="B67" s="4" t="s">
        <v>91</v>
      </c>
      <c r="C67" s="16" t="s">
        <v>6</v>
      </c>
      <c r="D67" s="16" t="s">
        <v>7</v>
      </c>
      <c r="E67" s="6">
        <v>300</v>
      </c>
      <c r="F67" s="73">
        <v>51</v>
      </c>
      <c r="G67" s="76">
        <v>0</v>
      </c>
      <c r="H67" s="66">
        <v>68</v>
      </c>
      <c r="I67" s="44">
        <v>51</v>
      </c>
      <c r="J67" s="74">
        <f t="shared" si="8"/>
        <v>170</v>
      </c>
      <c r="K67" s="120">
        <f t="shared" si="9"/>
        <v>0.56666666666666665</v>
      </c>
    </row>
    <row r="68" spans="1:11" ht="39.75" customHeight="1">
      <c r="A68" s="103"/>
      <c r="B68" s="4" t="s">
        <v>92</v>
      </c>
      <c r="C68" s="16" t="s">
        <v>6</v>
      </c>
      <c r="D68" s="16" t="s">
        <v>7</v>
      </c>
      <c r="E68" s="6">
        <v>1</v>
      </c>
      <c r="F68" s="73">
        <v>0</v>
      </c>
      <c r="G68" s="76">
        <v>1</v>
      </c>
      <c r="H68" s="66">
        <v>0</v>
      </c>
      <c r="I68" s="44">
        <v>0</v>
      </c>
      <c r="J68" s="74">
        <f t="shared" si="8"/>
        <v>1</v>
      </c>
      <c r="K68" s="120">
        <f t="shared" si="9"/>
        <v>1</v>
      </c>
    </row>
    <row r="69" spans="1:11" ht="30" customHeight="1">
      <c r="A69" s="103"/>
      <c r="B69" s="4" t="s">
        <v>93</v>
      </c>
      <c r="C69" s="16" t="s">
        <v>6</v>
      </c>
      <c r="D69" s="16" t="s">
        <v>7</v>
      </c>
      <c r="E69" s="6">
        <v>14</v>
      </c>
      <c r="F69" s="73">
        <v>0</v>
      </c>
      <c r="G69" s="76">
        <v>4</v>
      </c>
      <c r="H69" s="66">
        <v>2</v>
      </c>
      <c r="I69" s="44">
        <v>2</v>
      </c>
      <c r="J69" s="74">
        <f t="shared" si="8"/>
        <v>8</v>
      </c>
      <c r="K69" s="120">
        <f t="shared" si="9"/>
        <v>0.5714285714285714</v>
      </c>
    </row>
    <row r="70" spans="1:11" ht="150.75" customHeight="1">
      <c r="A70" s="103"/>
      <c r="B70" s="4" t="s">
        <v>94</v>
      </c>
      <c r="C70" s="16" t="s">
        <v>95</v>
      </c>
      <c r="D70" s="16" t="s">
        <v>7</v>
      </c>
      <c r="E70" s="6">
        <v>1000</v>
      </c>
      <c r="F70" s="73">
        <v>123</v>
      </c>
      <c r="G70" s="76">
        <v>124</v>
      </c>
      <c r="H70" s="66">
        <v>127</v>
      </c>
      <c r="I70" s="44">
        <v>126</v>
      </c>
      <c r="J70" s="74">
        <f t="shared" si="8"/>
        <v>500</v>
      </c>
      <c r="K70" s="120">
        <f t="shared" si="9"/>
        <v>0.5</v>
      </c>
    </row>
    <row r="71" spans="1:11" ht="82.5" customHeight="1">
      <c r="A71" s="103"/>
      <c r="B71" s="4" t="s">
        <v>96</v>
      </c>
      <c r="C71" s="16" t="s">
        <v>6</v>
      </c>
      <c r="D71" s="16" t="s">
        <v>7</v>
      </c>
      <c r="E71" s="47" t="s">
        <v>228</v>
      </c>
      <c r="F71" s="77">
        <v>4</v>
      </c>
      <c r="G71" s="76">
        <v>6</v>
      </c>
      <c r="H71" s="66">
        <v>2</v>
      </c>
      <c r="I71" s="44">
        <v>1</v>
      </c>
      <c r="J71" s="74">
        <f t="shared" si="8"/>
        <v>13</v>
      </c>
      <c r="K71" s="120" t="e">
        <f t="shared" si="9"/>
        <v>#VALUE!</v>
      </c>
    </row>
    <row r="72" spans="1:11" ht="57" customHeight="1">
      <c r="A72" s="103"/>
      <c r="B72" s="32" t="s">
        <v>97</v>
      </c>
      <c r="C72" s="37" t="s">
        <v>6</v>
      </c>
      <c r="D72" s="37" t="s">
        <v>7</v>
      </c>
      <c r="E72" s="34" t="s">
        <v>227</v>
      </c>
      <c r="F72" s="73">
        <v>0</v>
      </c>
      <c r="G72" s="76">
        <v>4</v>
      </c>
      <c r="H72" s="66">
        <v>2</v>
      </c>
      <c r="I72" s="44">
        <v>3</v>
      </c>
      <c r="J72" s="74">
        <f t="shared" si="8"/>
        <v>9</v>
      </c>
      <c r="K72" s="120" t="e">
        <f t="shared" si="9"/>
        <v>#VALUE!</v>
      </c>
    </row>
    <row r="73" spans="1:11" ht="30" customHeight="1">
      <c r="A73" s="103"/>
      <c r="B73" s="4" t="s">
        <v>98</v>
      </c>
      <c r="C73" s="16" t="s">
        <v>6</v>
      </c>
      <c r="D73" s="16" t="s">
        <v>7</v>
      </c>
      <c r="E73" s="6">
        <v>1</v>
      </c>
      <c r="F73" s="73">
        <v>0</v>
      </c>
      <c r="G73" s="76">
        <v>0</v>
      </c>
      <c r="H73" s="66">
        <v>0</v>
      </c>
      <c r="I73" s="44">
        <v>0</v>
      </c>
      <c r="J73" s="74">
        <f t="shared" si="8"/>
        <v>0</v>
      </c>
      <c r="K73" s="120">
        <f t="shared" si="9"/>
        <v>0</v>
      </c>
    </row>
    <row r="74" spans="1:11" ht="68.25" customHeight="1">
      <c r="A74" s="104"/>
      <c r="B74" s="4" t="s">
        <v>99</v>
      </c>
      <c r="C74" s="16" t="s">
        <v>6</v>
      </c>
      <c r="D74" s="16" t="s">
        <v>7</v>
      </c>
      <c r="E74" s="6">
        <v>20</v>
      </c>
      <c r="F74" s="73">
        <v>0</v>
      </c>
      <c r="G74" s="76">
        <v>7</v>
      </c>
      <c r="H74" s="66">
        <v>3</v>
      </c>
      <c r="I74" s="44">
        <v>5</v>
      </c>
      <c r="J74" s="74">
        <f t="shared" si="8"/>
        <v>15</v>
      </c>
      <c r="K74" s="120">
        <f t="shared" si="9"/>
        <v>0.75</v>
      </c>
    </row>
    <row r="75" spans="1:11" ht="43.5" customHeight="1">
      <c r="A75" s="108" t="s">
        <v>238</v>
      </c>
      <c r="B75" s="101"/>
      <c r="C75" s="9" t="s">
        <v>100</v>
      </c>
      <c r="D75" s="9" t="s">
        <v>101</v>
      </c>
      <c r="E75" s="30">
        <f>SUM(E52:E74)</f>
        <v>2954</v>
      </c>
      <c r="F75" s="30">
        <f t="shared" ref="F75:J75" si="10">SUM(F52:F74)</f>
        <v>520</v>
      </c>
      <c r="G75" s="30">
        <f t="shared" si="10"/>
        <v>405</v>
      </c>
      <c r="H75" s="30">
        <f t="shared" si="10"/>
        <v>352</v>
      </c>
      <c r="I75" s="30">
        <f t="shared" si="10"/>
        <v>384</v>
      </c>
      <c r="J75" s="30">
        <f t="shared" si="10"/>
        <v>1661</v>
      </c>
      <c r="K75" s="120">
        <f t="shared" si="9"/>
        <v>0.56228842247799593</v>
      </c>
    </row>
    <row r="76" spans="1:11" ht="96" customHeight="1">
      <c r="A76" s="102" t="s">
        <v>102</v>
      </c>
      <c r="B76" s="4" t="s">
        <v>103</v>
      </c>
      <c r="C76" s="5"/>
      <c r="D76" s="5"/>
      <c r="E76" s="6">
        <v>11</v>
      </c>
      <c r="F76" s="73">
        <v>1</v>
      </c>
      <c r="G76" s="75">
        <v>3</v>
      </c>
      <c r="H76" s="44">
        <v>2</v>
      </c>
      <c r="I76" s="44">
        <v>2</v>
      </c>
      <c r="J76" s="74">
        <f t="shared" ref="J76:J84" si="11">SUM(F76+G76+H76+I76)</f>
        <v>8</v>
      </c>
      <c r="K76" s="120">
        <f t="shared" si="9"/>
        <v>0.72727272727272729</v>
      </c>
    </row>
    <row r="77" spans="1:11" ht="69" customHeight="1">
      <c r="A77" s="103"/>
      <c r="B77" s="4" t="s">
        <v>104</v>
      </c>
      <c r="C77" s="5"/>
      <c r="D77" s="5"/>
      <c r="E77" s="43">
        <v>100</v>
      </c>
      <c r="F77" s="73">
        <v>8</v>
      </c>
      <c r="G77" s="75">
        <v>25</v>
      </c>
      <c r="H77" s="44">
        <v>42</v>
      </c>
      <c r="I77" s="44">
        <v>14</v>
      </c>
      <c r="J77" s="74">
        <f t="shared" si="11"/>
        <v>89</v>
      </c>
      <c r="K77" s="120">
        <f t="shared" si="9"/>
        <v>0.89</v>
      </c>
    </row>
    <row r="78" spans="1:11" ht="96.75" customHeight="1">
      <c r="A78" s="103"/>
      <c r="B78" s="4" t="s">
        <v>105</v>
      </c>
      <c r="C78" s="5"/>
      <c r="D78" s="5"/>
      <c r="E78" s="6">
        <v>280</v>
      </c>
      <c r="F78" s="73">
        <v>48</v>
      </c>
      <c r="G78" s="75">
        <v>35</v>
      </c>
      <c r="H78" s="44">
        <v>44</v>
      </c>
      <c r="I78" s="44">
        <v>33</v>
      </c>
      <c r="J78" s="74">
        <f t="shared" si="11"/>
        <v>160</v>
      </c>
      <c r="K78" s="120">
        <f t="shared" si="9"/>
        <v>0.5714285714285714</v>
      </c>
    </row>
    <row r="79" spans="1:11" ht="108" customHeight="1">
      <c r="A79" s="103"/>
      <c r="B79" s="32" t="s">
        <v>106</v>
      </c>
      <c r="C79" s="33"/>
      <c r="D79" s="33"/>
      <c r="E79" s="34">
        <v>16</v>
      </c>
      <c r="F79" s="73">
        <v>2</v>
      </c>
      <c r="G79" s="75">
        <v>3</v>
      </c>
      <c r="H79" s="44">
        <v>1</v>
      </c>
      <c r="I79" s="44">
        <v>3</v>
      </c>
      <c r="J79" s="74">
        <f t="shared" si="11"/>
        <v>9</v>
      </c>
      <c r="K79" s="120">
        <f t="shared" si="9"/>
        <v>0.5625</v>
      </c>
    </row>
    <row r="80" spans="1:11" ht="54" customHeight="1">
      <c r="A80" s="103"/>
      <c r="B80" s="32" t="s">
        <v>107</v>
      </c>
      <c r="C80" s="33"/>
      <c r="D80" s="33"/>
      <c r="E80" s="34">
        <v>5</v>
      </c>
      <c r="F80" s="73">
        <v>1</v>
      </c>
      <c r="G80" s="75">
        <v>1</v>
      </c>
      <c r="H80" s="44">
        <v>0</v>
      </c>
      <c r="I80" s="44">
        <v>1</v>
      </c>
      <c r="J80" s="74">
        <f t="shared" si="11"/>
        <v>3</v>
      </c>
      <c r="K80" s="120">
        <f t="shared" si="9"/>
        <v>0.6</v>
      </c>
    </row>
    <row r="81" spans="1:11" ht="95.25" customHeight="1">
      <c r="A81" s="103"/>
      <c r="B81" s="32" t="s">
        <v>108</v>
      </c>
      <c r="C81" s="33"/>
      <c r="D81" s="33"/>
      <c r="E81" s="34">
        <v>104</v>
      </c>
      <c r="F81" s="73">
        <v>5</v>
      </c>
      <c r="G81" s="75">
        <v>14</v>
      </c>
      <c r="H81" s="44">
        <v>14</v>
      </c>
      <c r="I81" s="80">
        <v>6</v>
      </c>
      <c r="J81" s="74">
        <f t="shared" si="11"/>
        <v>39</v>
      </c>
      <c r="K81" s="120">
        <f t="shared" si="9"/>
        <v>0.375</v>
      </c>
    </row>
    <row r="82" spans="1:11" ht="40.5" customHeight="1">
      <c r="A82" s="103"/>
      <c r="B82" s="4" t="s">
        <v>109</v>
      </c>
      <c r="C82" s="5"/>
      <c r="D82" s="5"/>
      <c r="E82" s="6">
        <v>3</v>
      </c>
      <c r="F82" s="73">
        <v>1</v>
      </c>
      <c r="G82" s="75">
        <v>1</v>
      </c>
      <c r="H82" s="44">
        <v>0</v>
      </c>
      <c r="I82" s="44">
        <v>0</v>
      </c>
      <c r="J82" s="74">
        <f t="shared" si="11"/>
        <v>2</v>
      </c>
      <c r="K82" s="120">
        <f t="shared" si="9"/>
        <v>0.66666666666666663</v>
      </c>
    </row>
    <row r="83" spans="1:11" ht="81.75" customHeight="1">
      <c r="A83" s="103"/>
      <c r="B83" s="24" t="s">
        <v>110</v>
      </c>
      <c r="C83" s="5"/>
      <c r="D83" s="5"/>
      <c r="E83" s="6">
        <v>10</v>
      </c>
      <c r="F83" s="73">
        <v>1</v>
      </c>
      <c r="G83" s="75">
        <v>1</v>
      </c>
      <c r="H83" s="44">
        <v>1</v>
      </c>
      <c r="I83" s="44">
        <v>1</v>
      </c>
      <c r="J83" s="74">
        <f t="shared" si="11"/>
        <v>4</v>
      </c>
      <c r="K83" s="120">
        <f t="shared" si="9"/>
        <v>0.4</v>
      </c>
    </row>
    <row r="84" spans="1:11" ht="39.75" customHeight="1">
      <c r="A84" s="103"/>
      <c r="B84" s="4" t="s">
        <v>111</v>
      </c>
      <c r="C84" s="5"/>
      <c r="D84" s="5"/>
      <c r="E84" s="6">
        <v>5</v>
      </c>
      <c r="F84" s="73">
        <v>2</v>
      </c>
      <c r="G84" s="75">
        <v>0</v>
      </c>
      <c r="H84" s="44">
        <v>0</v>
      </c>
      <c r="I84" s="44">
        <v>1</v>
      </c>
      <c r="J84" s="74">
        <f t="shared" si="11"/>
        <v>3</v>
      </c>
      <c r="K84" s="120">
        <f t="shared" si="9"/>
        <v>0.6</v>
      </c>
    </row>
    <row r="85" spans="1:11" ht="39" customHeight="1">
      <c r="A85" s="103"/>
      <c r="B85" s="26" t="s">
        <v>112</v>
      </c>
      <c r="C85" s="5"/>
      <c r="D85" s="5"/>
      <c r="E85" s="6">
        <v>1</v>
      </c>
      <c r="F85" s="73">
        <v>1</v>
      </c>
      <c r="G85" s="75" t="s">
        <v>231</v>
      </c>
      <c r="H85" s="44">
        <v>0</v>
      </c>
      <c r="I85" s="44">
        <v>0</v>
      </c>
      <c r="J85" s="74">
        <v>1</v>
      </c>
      <c r="K85" s="120">
        <f t="shared" si="9"/>
        <v>1</v>
      </c>
    </row>
    <row r="86" spans="1:11" ht="83.25" customHeight="1">
      <c r="A86" s="103"/>
      <c r="B86" s="4" t="s">
        <v>113</v>
      </c>
      <c r="C86" s="5"/>
      <c r="D86" s="5"/>
      <c r="E86" s="6">
        <v>10</v>
      </c>
      <c r="F86" s="73">
        <v>2</v>
      </c>
      <c r="G86" s="75">
        <v>2</v>
      </c>
      <c r="H86" s="44">
        <v>0</v>
      </c>
      <c r="I86" s="44">
        <v>1</v>
      </c>
      <c r="J86" s="74">
        <f>SUM(F86+G86+H86+I86)</f>
        <v>5</v>
      </c>
      <c r="K86" s="120">
        <f t="shared" si="9"/>
        <v>0.5</v>
      </c>
    </row>
    <row r="87" spans="1:11" ht="81" customHeight="1">
      <c r="A87" s="104"/>
      <c r="B87" s="4" t="s">
        <v>114</v>
      </c>
      <c r="C87" s="5"/>
      <c r="D87" s="5"/>
      <c r="E87" s="6">
        <v>10</v>
      </c>
      <c r="F87" s="73">
        <v>0</v>
      </c>
      <c r="G87" s="75">
        <v>2</v>
      </c>
      <c r="H87" s="44">
        <v>2</v>
      </c>
      <c r="I87" s="44">
        <v>1</v>
      </c>
      <c r="J87" s="74">
        <f>SUM(F87+G87+H87+I87)</f>
        <v>5</v>
      </c>
      <c r="K87" s="120">
        <f t="shared" si="9"/>
        <v>0.5</v>
      </c>
    </row>
    <row r="88" spans="1:11" ht="15.75" customHeight="1">
      <c r="A88" s="108" t="s">
        <v>239</v>
      </c>
      <c r="B88" s="101"/>
      <c r="C88" s="9" t="s">
        <v>115</v>
      </c>
      <c r="D88" s="9" t="s">
        <v>39</v>
      </c>
      <c r="E88" s="9">
        <f>SUM(E76:E87)</f>
        <v>555</v>
      </c>
      <c r="F88" s="9">
        <f t="shared" ref="F88:J88" si="12">SUM(F76:F87)</f>
        <v>72</v>
      </c>
      <c r="G88" s="9">
        <f t="shared" si="12"/>
        <v>87</v>
      </c>
      <c r="H88" s="9">
        <f t="shared" si="12"/>
        <v>106</v>
      </c>
      <c r="I88" s="9">
        <f t="shared" si="12"/>
        <v>63</v>
      </c>
      <c r="J88" s="9">
        <f t="shared" si="12"/>
        <v>328</v>
      </c>
      <c r="K88" s="120">
        <f t="shared" si="9"/>
        <v>0.59099099099099095</v>
      </c>
    </row>
    <row r="89" spans="1:11" ht="93" customHeight="1">
      <c r="A89" s="102" t="s">
        <v>116</v>
      </c>
      <c r="B89" s="4" t="s">
        <v>117</v>
      </c>
      <c r="C89" s="5"/>
      <c r="D89" s="5"/>
      <c r="E89" s="6">
        <v>1</v>
      </c>
      <c r="F89" s="73">
        <v>1</v>
      </c>
      <c r="G89" s="75">
        <v>0</v>
      </c>
      <c r="H89" s="44">
        <v>0</v>
      </c>
      <c r="I89" s="44">
        <v>0</v>
      </c>
      <c r="J89" s="74">
        <f t="shared" ref="J89:J97" si="13">SUM(F89+G89+H89+I89)</f>
        <v>1</v>
      </c>
      <c r="K89" s="120">
        <f t="shared" si="9"/>
        <v>1</v>
      </c>
    </row>
    <row r="90" spans="1:11" ht="92.25" customHeight="1">
      <c r="A90" s="103"/>
      <c r="B90" s="4" t="s">
        <v>219</v>
      </c>
      <c r="C90" s="5"/>
      <c r="D90" s="5"/>
      <c r="E90" s="6">
        <v>1</v>
      </c>
      <c r="F90" s="73">
        <v>1</v>
      </c>
      <c r="G90" s="75">
        <v>0</v>
      </c>
      <c r="H90" s="44">
        <v>0</v>
      </c>
      <c r="I90" s="44">
        <v>0</v>
      </c>
      <c r="J90" s="74">
        <f t="shared" si="13"/>
        <v>1</v>
      </c>
      <c r="K90" s="120">
        <f t="shared" si="9"/>
        <v>1</v>
      </c>
    </row>
    <row r="91" spans="1:11" ht="96" customHeight="1">
      <c r="A91" s="103"/>
      <c r="B91" s="4" t="s">
        <v>220</v>
      </c>
      <c r="C91" s="5"/>
      <c r="D91" s="5"/>
      <c r="E91" s="6">
        <v>1</v>
      </c>
      <c r="F91" s="73">
        <v>1</v>
      </c>
      <c r="G91" s="75">
        <v>0</v>
      </c>
      <c r="H91" s="44">
        <v>0</v>
      </c>
      <c r="I91" s="44">
        <v>0</v>
      </c>
      <c r="J91" s="74">
        <f t="shared" si="13"/>
        <v>1</v>
      </c>
      <c r="K91" s="120">
        <f t="shared" si="9"/>
        <v>1</v>
      </c>
    </row>
    <row r="92" spans="1:11" ht="93" customHeight="1">
      <c r="A92" s="103"/>
      <c r="B92" s="4" t="s">
        <v>221</v>
      </c>
      <c r="C92" s="5"/>
      <c r="D92" s="5"/>
      <c r="E92" s="6">
        <v>1</v>
      </c>
      <c r="F92" s="73">
        <v>0</v>
      </c>
      <c r="G92" s="75">
        <v>0</v>
      </c>
      <c r="H92" s="44">
        <v>0</v>
      </c>
      <c r="I92" s="44">
        <v>1</v>
      </c>
      <c r="J92" s="74">
        <f t="shared" si="13"/>
        <v>1</v>
      </c>
      <c r="K92" s="120">
        <f t="shared" si="9"/>
        <v>1</v>
      </c>
    </row>
    <row r="93" spans="1:11" ht="92.25" customHeight="1">
      <c r="A93" s="103"/>
      <c r="B93" s="4" t="s">
        <v>222</v>
      </c>
      <c r="C93" s="5"/>
      <c r="D93" s="5"/>
      <c r="E93" s="6">
        <v>1</v>
      </c>
      <c r="F93" s="73">
        <v>0</v>
      </c>
      <c r="G93" s="75">
        <v>0</v>
      </c>
      <c r="H93" s="44">
        <v>0</v>
      </c>
      <c r="I93" s="44">
        <v>0</v>
      </c>
      <c r="J93" s="74">
        <f t="shared" si="13"/>
        <v>0</v>
      </c>
      <c r="K93" s="120">
        <f t="shared" si="9"/>
        <v>0</v>
      </c>
    </row>
    <row r="94" spans="1:11" ht="79.5" customHeight="1">
      <c r="A94" s="103"/>
      <c r="B94" s="32" t="s">
        <v>223</v>
      </c>
      <c r="C94" s="33"/>
      <c r="D94" s="33"/>
      <c r="E94" s="34">
        <v>7</v>
      </c>
      <c r="F94" s="73">
        <v>0</v>
      </c>
      <c r="G94" s="75">
        <v>0</v>
      </c>
      <c r="H94" s="44">
        <v>0</v>
      </c>
      <c r="I94" s="44">
        <v>1</v>
      </c>
      <c r="J94" s="74">
        <f t="shared" si="13"/>
        <v>1</v>
      </c>
      <c r="K94" s="120">
        <f t="shared" si="9"/>
        <v>0.14285714285714285</v>
      </c>
    </row>
    <row r="95" spans="1:11" ht="69" customHeight="1">
      <c r="A95" s="103"/>
      <c r="B95" s="32" t="s">
        <v>224</v>
      </c>
      <c r="C95" s="33"/>
      <c r="D95" s="33"/>
      <c r="E95" s="34">
        <v>17700</v>
      </c>
      <c r="F95" s="73">
        <v>1649</v>
      </c>
      <c r="G95" s="75">
        <v>1319</v>
      </c>
      <c r="H95" s="44">
        <v>946</v>
      </c>
      <c r="I95" s="44">
        <v>1619</v>
      </c>
      <c r="J95" s="74">
        <f t="shared" si="13"/>
        <v>5533</v>
      </c>
      <c r="K95" s="120">
        <f t="shared" si="9"/>
        <v>0.31259887005649717</v>
      </c>
    </row>
    <row r="96" spans="1:11" ht="69" customHeight="1">
      <c r="A96" s="103"/>
      <c r="B96" s="32" t="s">
        <v>225</v>
      </c>
      <c r="C96" s="33"/>
      <c r="D96" s="33"/>
      <c r="E96" s="34">
        <v>12</v>
      </c>
      <c r="F96" s="73">
        <v>2</v>
      </c>
      <c r="G96" s="75">
        <v>2</v>
      </c>
      <c r="H96" s="44">
        <v>2</v>
      </c>
      <c r="I96" s="44">
        <v>0</v>
      </c>
      <c r="J96" s="74">
        <f t="shared" si="13"/>
        <v>6</v>
      </c>
      <c r="K96" s="120">
        <f t="shared" si="9"/>
        <v>0.5</v>
      </c>
    </row>
    <row r="97" spans="1:11" ht="66" customHeight="1">
      <c r="A97" s="104"/>
      <c r="B97" s="4" t="s">
        <v>226</v>
      </c>
      <c r="C97" s="5"/>
      <c r="D97" s="5"/>
      <c r="E97" s="6">
        <v>11</v>
      </c>
      <c r="F97" s="73">
        <v>1</v>
      </c>
      <c r="G97" s="75">
        <v>1</v>
      </c>
      <c r="H97" s="44">
        <v>1</v>
      </c>
      <c r="I97" s="44">
        <v>0</v>
      </c>
      <c r="J97" s="74">
        <f t="shared" si="13"/>
        <v>3</v>
      </c>
      <c r="K97" s="120">
        <f t="shared" si="9"/>
        <v>0.27272727272727271</v>
      </c>
    </row>
    <row r="98" spans="1:11" ht="24.75" customHeight="1">
      <c r="A98" s="108" t="s">
        <v>240</v>
      </c>
      <c r="B98" s="109"/>
      <c r="C98" s="9" t="s">
        <v>118</v>
      </c>
      <c r="D98" s="9" t="s">
        <v>119</v>
      </c>
      <c r="E98" s="45">
        <f>SUM(E89:E97)</f>
        <v>17735</v>
      </c>
      <c r="F98" s="45">
        <f t="shared" ref="F98:J98" si="14">SUM(F89:F97)</f>
        <v>1655</v>
      </c>
      <c r="G98" s="45">
        <f t="shared" si="14"/>
        <v>1322</v>
      </c>
      <c r="H98" s="45">
        <f t="shared" si="14"/>
        <v>949</v>
      </c>
      <c r="I98" s="45">
        <f t="shared" si="14"/>
        <v>1621</v>
      </c>
      <c r="J98" s="45">
        <f t="shared" si="14"/>
        <v>5547</v>
      </c>
      <c r="K98" s="120">
        <f t="shared" ref="K98:K129" si="15">J98/E98*1</f>
        <v>0.31277135607555678</v>
      </c>
    </row>
    <row r="99" spans="1:11" ht="68.25" customHeight="1">
      <c r="A99" s="102" t="s">
        <v>120</v>
      </c>
      <c r="B99" s="4" t="s">
        <v>121</v>
      </c>
      <c r="C99" s="5"/>
      <c r="D99" s="5"/>
      <c r="E99" s="6">
        <v>20</v>
      </c>
      <c r="F99" s="73">
        <v>3</v>
      </c>
      <c r="G99" s="75">
        <v>4</v>
      </c>
      <c r="H99" s="44">
        <v>2</v>
      </c>
      <c r="I99" s="44">
        <v>3</v>
      </c>
      <c r="J99" s="74">
        <f t="shared" ref="J99:J109" si="16">SUM(F99+G99+H99+I99)</f>
        <v>12</v>
      </c>
      <c r="K99" s="120">
        <f t="shared" si="15"/>
        <v>0.6</v>
      </c>
    </row>
    <row r="100" spans="1:11" ht="65.25" customHeight="1">
      <c r="A100" s="103"/>
      <c r="B100" s="4" t="s">
        <v>122</v>
      </c>
      <c r="C100" s="5"/>
      <c r="D100" s="5"/>
      <c r="E100" s="6">
        <v>10</v>
      </c>
      <c r="F100" s="73">
        <v>2</v>
      </c>
      <c r="G100" s="75">
        <v>2</v>
      </c>
      <c r="H100" s="44">
        <v>1</v>
      </c>
      <c r="I100" s="44">
        <v>2</v>
      </c>
      <c r="J100" s="74">
        <f t="shared" si="16"/>
        <v>7</v>
      </c>
      <c r="K100" s="120">
        <f t="shared" si="15"/>
        <v>0.7</v>
      </c>
    </row>
    <row r="101" spans="1:11" ht="54" customHeight="1">
      <c r="A101" s="103"/>
      <c r="B101" s="4" t="s">
        <v>123</v>
      </c>
      <c r="C101" s="5"/>
      <c r="D101" s="5"/>
      <c r="E101" s="6">
        <v>7</v>
      </c>
      <c r="F101" s="73">
        <v>1</v>
      </c>
      <c r="G101" s="75">
        <v>1</v>
      </c>
      <c r="H101" s="44">
        <v>0</v>
      </c>
      <c r="I101" s="44">
        <v>1</v>
      </c>
      <c r="J101" s="74">
        <f t="shared" si="16"/>
        <v>3</v>
      </c>
      <c r="K101" s="120">
        <f t="shared" si="15"/>
        <v>0.42857142857142855</v>
      </c>
    </row>
    <row r="102" spans="1:11" ht="54.75" customHeight="1">
      <c r="A102" s="103"/>
      <c r="B102" s="4" t="s">
        <v>124</v>
      </c>
      <c r="C102" s="5"/>
      <c r="D102" s="5"/>
      <c r="E102" s="6">
        <v>1</v>
      </c>
      <c r="F102" s="73">
        <v>0</v>
      </c>
      <c r="G102" s="75">
        <v>0</v>
      </c>
      <c r="H102" s="44">
        <v>0</v>
      </c>
      <c r="I102" s="44">
        <v>0</v>
      </c>
      <c r="J102" s="74">
        <f t="shared" si="16"/>
        <v>0</v>
      </c>
      <c r="K102" s="120">
        <f t="shared" si="15"/>
        <v>0</v>
      </c>
    </row>
    <row r="103" spans="1:11" ht="95.25" customHeight="1">
      <c r="A103" s="103"/>
      <c r="B103" s="4" t="s">
        <v>125</v>
      </c>
      <c r="C103" s="5"/>
      <c r="D103" s="5"/>
      <c r="E103" s="6">
        <v>10</v>
      </c>
      <c r="F103" s="73">
        <v>1</v>
      </c>
      <c r="G103" s="75">
        <v>2</v>
      </c>
      <c r="H103" s="44">
        <v>0</v>
      </c>
      <c r="I103" s="44">
        <v>1</v>
      </c>
      <c r="J103" s="74">
        <f t="shared" si="16"/>
        <v>4</v>
      </c>
      <c r="K103" s="120">
        <f t="shared" si="15"/>
        <v>0.4</v>
      </c>
    </row>
    <row r="104" spans="1:11" ht="79.5" customHeight="1">
      <c r="A104" s="103"/>
      <c r="B104" s="4" t="s">
        <v>126</v>
      </c>
      <c r="C104" s="5"/>
      <c r="D104" s="5"/>
      <c r="E104" s="6">
        <v>12</v>
      </c>
      <c r="F104" s="73">
        <v>2</v>
      </c>
      <c r="G104" s="75">
        <v>1</v>
      </c>
      <c r="H104" s="44">
        <v>1</v>
      </c>
      <c r="I104" s="44">
        <v>1</v>
      </c>
      <c r="J104" s="74">
        <f t="shared" si="16"/>
        <v>5</v>
      </c>
      <c r="K104" s="120">
        <f t="shared" si="15"/>
        <v>0.41666666666666669</v>
      </c>
    </row>
    <row r="105" spans="1:11" ht="79.5" customHeight="1">
      <c r="A105" s="103"/>
      <c r="B105" s="4" t="s">
        <v>127</v>
      </c>
      <c r="C105" s="5"/>
      <c r="D105" s="5"/>
      <c r="E105" s="6">
        <v>120</v>
      </c>
      <c r="F105" s="73">
        <v>30</v>
      </c>
      <c r="G105" s="75">
        <v>10</v>
      </c>
      <c r="H105" s="44">
        <v>10</v>
      </c>
      <c r="I105" s="44">
        <v>20</v>
      </c>
      <c r="J105" s="74">
        <f t="shared" si="16"/>
        <v>70</v>
      </c>
      <c r="K105" s="120">
        <f t="shared" si="15"/>
        <v>0.58333333333333337</v>
      </c>
    </row>
    <row r="106" spans="1:11" ht="93" customHeight="1">
      <c r="A106" s="103"/>
      <c r="B106" s="4" t="s">
        <v>128</v>
      </c>
      <c r="C106" s="5"/>
      <c r="D106" s="5"/>
      <c r="E106" s="6">
        <v>13000</v>
      </c>
      <c r="F106" s="73">
        <v>920</v>
      </c>
      <c r="G106" s="75">
        <v>2659</v>
      </c>
      <c r="H106" s="44">
        <v>2004</v>
      </c>
      <c r="I106" s="44">
        <v>1918</v>
      </c>
      <c r="J106" s="74">
        <f t="shared" si="16"/>
        <v>7501</v>
      </c>
      <c r="K106" s="120">
        <f t="shared" si="15"/>
        <v>0.57699999999999996</v>
      </c>
    </row>
    <row r="107" spans="1:11" ht="78.75" customHeight="1">
      <c r="A107" s="103"/>
      <c r="B107" s="4" t="s">
        <v>129</v>
      </c>
      <c r="C107" s="5"/>
      <c r="D107" s="5"/>
      <c r="E107" s="6">
        <v>60</v>
      </c>
      <c r="F107" s="73">
        <v>0</v>
      </c>
      <c r="G107" s="75">
        <v>8</v>
      </c>
      <c r="H107" s="44">
        <v>12</v>
      </c>
      <c r="I107" s="44">
        <v>4</v>
      </c>
      <c r="J107" s="74">
        <f t="shared" si="16"/>
        <v>24</v>
      </c>
      <c r="K107" s="120">
        <f t="shared" si="15"/>
        <v>0.4</v>
      </c>
    </row>
    <row r="108" spans="1:11" ht="66.75" customHeight="1">
      <c r="A108" s="103"/>
      <c r="B108" s="4" t="s">
        <v>130</v>
      </c>
      <c r="C108" s="5"/>
      <c r="D108" s="5"/>
      <c r="E108" s="6">
        <v>3</v>
      </c>
      <c r="F108" s="73">
        <v>1</v>
      </c>
      <c r="G108" s="75">
        <v>0</v>
      </c>
      <c r="H108" s="44">
        <v>0</v>
      </c>
      <c r="I108" s="44">
        <v>1</v>
      </c>
      <c r="J108" s="74">
        <f t="shared" si="16"/>
        <v>2</v>
      </c>
      <c r="K108" s="120">
        <f t="shared" si="15"/>
        <v>0.66666666666666663</v>
      </c>
    </row>
    <row r="109" spans="1:11" ht="30" customHeight="1">
      <c r="A109" s="104"/>
      <c r="B109" s="4" t="s">
        <v>131</v>
      </c>
      <c r="C109" s="5"/>
      <c r="D109" s="5"/>
      <c r="E109" s="6">
        <v>70</v>
      </c>
      <c r="F109" s="73">
        <v>6</v>
      </c>
      <c r="G109" s="75">
        <v>13</v>
      </c>
      <c r="H109" s="44">
        <v>28</v>
      </c>
      <c r="I109" s="44">
        <v>6</v>
      </c>
      <c r="J109" s="74">
        <f t="shared" si="16"/>
        <v>53</v>
      </c>
      <c r="K109" s="120">
        <f t="shared" si="15"/>
        <v>0.75714285714285712</v>
      </c>
    </row>
    <row r="110" spans="1:11" ht="39" customHeight="1">
      <c r="A110" s="108" t="s">
        <v>241</v>
      </c>
      <c r="B110" s="101"/>
      <c r="C110" s="9" t="s">
        <v>132</v>
      </c>
      <c r="D110" s="9" t="s">
        <v>133</v>
      </c>
      <c r="E110" s="44">
        <f>SUM(E99:E109)</f>
        <v>13313</v>
      </c>
      <c r="F110" s="44">
        <f t="shared" ref="F110:J110" si="17">SUM(F99:F109)</f>
        <v>966</v>
      </c>
      <c r="G110" s="44">
        <f t="shared" si="17"/>
        <v>2700</v>
      </c>
      <c r="H110" s="44">
        <f t="shared" si="17"/>
        <v>2058</v>
      </c>
      <c r="I110" s="44">
        <f t="shared" si="17"/>
        <v>1957</v>
      </c>
      <c r="J110" s="44">
        <f t="shared" si="17"/>
        <v>7681</v>
      </c>
      <c r="K110" s="120">
        <f t="shared" si="15"/>
        <v>0.57695485615563735</v>
      </c>
    </row>
    <row r="111" spans="1:11" ht="123.75" customHeight="1">
      <c r="A111" s="102" t="s">
        <v>234</v>
      </c>
      <c r="B111" s="18" t="s">
        <v>134</v>
      </c>
      <c r="C111" s="16" t="s">
        <v>6</v>
      </c>
      <c r="D111" s="5"/>
      <c r="E111" s="19">
        <v>12</v>
      </c>
      <c r="F111" s="73">
        <v>0</v>
      </c>
      <c r="G111" s="75">
        <v>0</v>
      </c>
      <c r="H111" s="44">
        <v>2</v>
      </c>
      <c r="I111" s="44">
        <v>1</v>
      </c>
      <c r="J111" s="74">
        <f t="shared" ref="J111:J121" si="18">SUM(F111+G111+H111+I111)</f>
        <v>3</v>
      </c>
      <c r="K111" s="120">
        <f t="shared" si="15"/>
        <v>0.25</v>
      </c>
    </row>
    <row r="112" spans="1:11" ht="81.75" customHeight="1">
      <c r="A112" s="103"/>
      <c r="B112" s="20" t="s">
        <v>135</v>
      </c>
      <c r="C112" s="16" t="s">
        <v>6</v>
      </c>
      <c r="D112" s="5"/>
      <c r="E112" s="19">
        <v>150</v>
      </c>
      <c r="F112" s="73">
        <v>50</v>
      </c>
      <c r="G112" s="75">
        <v>100</v>
      </c>
      <c r="H112" s="44">
        <v>0</v>
      </c>
      <c r="I112" s="44">
        <v>0</v>
      </c>
      <c r="J112" s="74">
        <f t="shared" si="18"/>
        <v>150</v>
      </c>
      <c r="K112" s="120">
        <f t="shared" si="15"/>
        <v>1</v>
      </c>
    </row>
    <row r="113" spans="1:11" ht="69.75" customHeight="1">
      <c r="A113" s="103"/>
      <c r="B113" s="21" t="s">
        <v>136</v>
      </c>
      <c r="C113" s="16" t="s">
        <v>6</v>
      </c>
      <c r="D113" s="5"/>
      <c r="E113" s="19">
        <v>150</v>
      </c>
      <c r="F113" s="73">
        <v>0</v>
      </c>
      <c r="G113" s="75">
        <v>50</v>
      </c>
      <c r="H113" s="44">
        <v>100</v>
      </c>
      <c r="I113" s="44">
        <v>0</v>
      </c>
      <c r="J113" s="74">
        <f t="shared" si="18"/>
        <v>150</v>
      </c>
      <c r="K113" s="120">
        <f t="shared" si="15"/>
        <v>1</v>
      </c>
    </row>
    <row r="114" spans="1:11" ht="81.75" customHeight="1">
      <c r="A114" s="103"/>
      <c r="B114" s="20" t="s">
        <v>137</v>
      </c>
      <c r="C114" s="16" t="s">
        <v>6</v>
      </c>
      <c r="D114" s="5"/>
      <c r="E114" s="19">
        <v>2</v>
      </c>
      <c r="F114" s="73">
        <v>0</v>
      </c>
      <c r="G114" s="75">
        <v>0</v>
      </c>
      <c r="H114" s="44">
        <v>0</v>
      </c>
      <c r="I114" s="44">
        <v>2</v>
      </c>
      <c r="J114" s="74">
        <f t="shared" si="18"/>
        <v>2</v>
      </c>
      <c r="K114" s="120">
        <f t="shared" si="15"/>
        <v>1</v>
      </c>
    </row>
    <row r="115" spans="1:11" ht="80.25" customHeight="1">
      <c r="A115" s="103"/>
      <c r="B115" s="20" t="s">
        <v>138</v>
      </c>
      <c r="C115" s="16" t="s">
        <v>6</v>
      </c>
      <c r="D115" s="5"/>
      <c r="E115" s="19">
        <v>2</v>
      </c>
      <c r="F115" s="73">
        <v>0</v>
      </c>
      <c r="G115" s="75">
        <v>0</v>
      </c>
      <c r="H115" s="44">
        <v>0</v>
      </c>
      <c r="I115" s="44">
        <v>2</v>
      </c>
      <c r="J115" s="74">
        <f t="shared" si="18"/>
        <v>2</v>
      </c>
      <c r="K115" s="120">
        <f t="shared" si="15"/>
        <v>1</v>
      </c>
    </row>
    <row r="116" spans="1:11" ht="75.75" customHeight="1">
      <c r="A116" s="103"/>
      <c r="B116" s="38" t="s">
        <v>139</v>
      </c>
      <c r="C116" s="37" t="s">
        <v>6</v>
      </c>
      <c r="D116" s="33"/>
      <c r="E116" s="39">
        <v>4</v>
      </c>
      <c r="F116" s="73">
        <v>0</v>
      </c>
      <c r="G116" s="75">
        <v>0</v>
      </c>
      <c r="H116" s="44">
        <v>0</v>
      </c>
      <c r="I116" s="44">
        <v>0</v>
      </c>
      <c r="J116" s="74">
        <f t="shared" si="18"/>
        <v>0</v>
      </c>
      <c r="K116" s="120">
        <f t="shared" si="15"/>
        <v>0</v>
      </c>
    </row>
    <row r="117" spans="1:11" ht="38.1" customHeight="1">
      <c r="A117" s="103"/>
      <c r="B117" s="40" t="s">
        <v>140</v>
      </c>
      <c r="C117" s="37" t="s">
        <v>6</v>
      </c>
      <c r="D117" s="33"/>
      <c r="E117" s="39">
        <v>4</v>
      </c>
      <c r="F117" s="73">
        <v>0</v>
      </c>
      <c r="G117" s="75">
        <v>0</v>
      </c>
      <c r="H117" s="44">
        <v>0</v>
      </c>
      <c r="I117" s="44">
        <v>0</v>
      </c>
      <c r="J117" s="74">
        <f t="shared" si="18"/>
        <v>0</v>
      </c>
      <c r="K117" s="120">
        <f t="shared" si="15"/>
        <v>0</v>
      </c>
    </row>
    <row r="118" spans="1:11" ht="18.600000000000001" customHeight="1">
      <c r="A118" s="103"/>
      <c r="B118" s="22" t="s">
        <v>141</v>
      </c>
      <c r="C118" s="16" t="s">
        <v>6</v>
      </c>
      <c r="D118" s="5"/>
      <c r="E118" s="23">
        <v>1</v>
      </c>
      <c r="F118" s="73">
        <v>0</v>
      </c>
      <c r="G118" s="75">
        <v>0</v>
      </c>
      <c r="H118" s="44">
        <v>0</v>
      </c>
      <c r="I118" s="44">
        <v>0</v>
      </c>
      <c r="J118" s="74">
        <f t="shared" si="18"/>
        <v>0</v>
      </c>
      <c r="K118" s="120">
        <f t="shared" si="15"/>
        <v>0</v>
      </c>
    </row>
    <row r="119" spans="1:11" ht="26.1" customHeight="1">
      <c r="A119" s="103"/>
      <c r="B119" s="20" t="s">
        <v>142</v>
      </c>
      <c r="C119" s="16" t="s">
        <v>6</v>
      </c>
      <c r="D119" s="5"/>
      <c r="E119" s="23">
        <v>1</v>
      </c>
      <c r="F119" s="73">
        <v>0</v>
      </c>
      <c r="G119" s="75">
        <v>1</v>
      </c>
      <c r="H119" s="44">
        <v>0</v>
      </c>
      <c r="I119" s="44">
        <v>0</v>
      </c>
      <c r="J119" s="74">
        <f t="shared" si="18"/>
        <v>1</v>
      </c>
      <c r="K119" s="120">
        <f t="shared" si="15"/>
        <v>1</v>
      </c>
    </row>
    <row r="120" spans="1:11" ht="26.1" customHeight="1">
      <c r="A120" s="103"/>
      <c r="B120" s="38" t="s">
        <v>217</v>
      </c>
      <c r="C120" s="37"/>
      <c r="D120" s="33"/>
      <c r="E120" s="41">
        <v>1</v>
      </c>
      <c r="F120" s="73">
        <v>0</v>
      </c>
      <c r="G120" s="75">
        <v>0</v>
      </c>
      <c r="H120" s="44">
        <v>0</v>
      </c>
      <c r="I120" s="44">
        <v>0</v>
      </c>
      <c r="J120" s="74">
        <f t="shared" si="18"/>
        <v>0</v>
      </c>
      <c r="K120" s="120">
        <f t="shared" si="15"/>
        <v>0</v>
      </c>
    </row>
    <row r="121" spans="1:11" ht="23.1" customHeight="1">
      <c r="A121" s="104"/>
      <c r="B121" s="27" t="s">
        <v>218</v>
      </c>
      <c r="C121" s="16" t="s">
        <v>6</v>
      </c>
      <c r="D121" s="13"/>
      <c r="E121" s="23">
        <v>1</v>
      </c>
      <c r="F121" s="73">
        <v>1</v>
      </c>
      <c r="G121" s="75">
        <v>0</v>
      </c>
      <c r="H121" s="44">
        <v>0</v>
      </c>
      <c r="I121" s="44">
        <v>0</v>
      </c>
      <c r="J121" s="74">
        <f t="shared" si="18"/>
        <v>1</v>
      </c>
      <c r="K121" s="120">
        <f t="shared" si="15"/>
        <v>1</v>
      </c>
    </row>
    <row r="122" spans="1:11" ht="34.5" customHeight="1">
      <c r="A122" s="108" t="s">
        <v>242</v>
      </c>
      <c r="B122" s="101"/>
      <c r="C122" s="9" t="s">
        <v>143</v>
      </c>
      <c r="D122" s="9" t="s">
        <v>144</v>
      </c>
      <c r="E122" s="9">
        <f>SUM(E111:E121)</f>
        <v>328</v>
      </c>
      <c r="F122" s="9">
        <f t="shared" ref="F122:J122" si="19">SUM(F111:F121)</f>
        <v>51</v>
      </c>
      <c r="G122" s="9">
        <f t="shared" si="19"/>
        <v>151</v>
      </c>
      <c r="H122" s="9">
        <f t="shared" si="19"/>
        <v>102</v>
      </c>
      <c r="I122" s="9">
        <f t="shared" si="19"/>
        <v>5</v>
      </c>
      <c r="J122" s="9">
        <f t="shared" si="19"/>
        <v>309</v>
      </c>
      <c r="K122" s="120">
        <f t="shared" si="15"/>
        <v>0.94207317073170727</v>
      </c>
    </row>
    <row r="123" spans="1:11" ht="84" customHeight="1">
      <c r="A123" s="102" t="s">
        <v>145</v>
      </c>
      <c r="B123" s="4" t="s">
        <v>146</v>
      </c>
      <c r="C123" s="5" t="s">
        <v>6</v>
      </c>
      <c r="D123" s="5" t="s">
        <v>21</v>
      </c>
      <c r="E123" s="8">
        <v>8</v>
      </c>
      <c r="F123" s="73">
        <v>1</v>
      </c>
      <c r="G123" s="75">
        <v>1</v>
      </c>
      <c r="H123" s="44">
        <v>1</v>
      </c>
      <c r="I123" s="44">
        <v>1</v>
      </c>
      <c r="J123" s="74">
        <f t="shared" ref="J123:J154" si="20">SUM(F123+G123+H123+I123)</f>
        <v>4</v>
      </c>
      <c r="K123" s="120">
        <f t="shared" si="15"/>
        <v>0.5</v>
      </c>
    </row>
    <row r="124" spans="1:11" ht="56.25" customHeight="1">
      <c r="A124" s="103"/>
      <c r="B124" s="4" t="s">
        <v>147</v>
      </c>
      <c r="C124" s="5" t="s">
        <v>6</v>
      </c>
      <c r="D124" s="5" t="s">
        <v>21</v>
      </c>
      <c r="E124" s="8">
        <v>2</v>
      </c>
      <c r="F124" s="73">
        <v>1</v>
      </c>
      <c r="G124" s="75">
        <v>0</v>
      </c>
      <c r="H124" s="44">
        <v>0</v>
      </c>
      <c r="I124" s="44">
        <v>0</v>
      </c>
      <c r="J124" s="74">
        <f t="shared" si="20"/>
        <v>1</v>
      </c>
      <c r="K124" s="120">
        <f t="shared" si="15"/>
        <v>0.5</v>
      </c>
    </row>
    <row r="125" spans="1:11" ht="84" customHeight="1">
      <c r="A125" s="103"/>
      <c r="B125" s="4" t="s">
        <v>148</v>
      </c>
      <c r="C125" s="5" t="s">
        <v>76</v>
      </c>
      <c r="D125" s="5" t="s">
        <v>7</v>
      </c>
      <c r="E125" s="8">
        <v>12</v>
      </c>
      <c r="F125" s="73">
        <v>0</v>
      </c>
      <c r="G125" s="75">
        <v>2</v>
      </c>
      <c r="H125" s="44">
        <v>0</v>
      </c>
      <c r="I125" s="44">
        <v>1</v>
      </c>
      <c r="J125" s="74">
        <f t="shared" si="20"/>
        <v>3</v>
      </c>
      <c r="K125" s="120">
        <f t="shared" si="15"/>
        <v>0.25</v>
      </c>
    </row>
    <row r="126" spans="1:11" ht="94.5" customHeight="1">
      <c r="A126" s="103"/>
      <c r="B126" s="4" t="s">
        <v>149</v>
      </c>
      <c r="C126" s="5" t="s">
        <v>76</v>
      </c>
      <c r="D126" s="5" t="s">
        <v>12</v>
      </c>
      <c r="E126" s="8">
        <v>8</v>
      </c>
      <c r="F126" s="73">
        <v>1</v>
      </c>
      <c r="G126" s="75">
        <v>1</v>
      </c>
      <c r="H126" s="44">
        <v>1</v>
      </c>
      <c r="I126" s="44">
        <v>0</v>
      </c>
      <c r="J126" s="74">
        <f t="shared" si="20"/>
        <v>3</v>
      </c>
      <c r="K126" s="120">
        <f t="shared" si="15"/>
        <v>0.375</v>
      </c>
    </row>
    <row r="127" spans="1:11" ht="78.75" customHeight="1">
      <c r="A127" s="103"/>
      <c r="B127" s="4" t="s">
        <v>150</v>
      </c>
      <c r="C127" s="5" t="s">
        <v>6</v>
      </c>
      <c r="D127" s="5" t="s">
        <v>7</v>
      </c>
      <c r="E127" s="8">
        <v>15</v>
      </c>
      <c r="F127" s="73">
        <v>4</v>
      </c>
      <c r="G127" s="75">
        <v>3</v>
      </c>
      <c r="H127" s="44">
        <v>0</v>
      </c>
      <c r="I127" s="44">
        <v>1</v>
      </c>
      <c r="J127" s="74">
        <f t="shared" si="20"/>
        <v>8</v>
      </c>
      <c r="K127" s="120">
        <f t="shared" si="15"/>
        <v>0.53333333333333333</v>
      </c>
    </row>
    <row r="128" spans="1:11" ht="54" customHeight="1">
      <c r="A128" s="103"/>
      <c r="B128" s="4" t="s">
        <v>151</v>
      </c>
      <c r="C128" s="5" t="s">
        <v>6</v>
      </c>
      <c r="D128" s="5" t="s">
        <v>7</v>
      </c>
      <c r="E128" s="8">
        <v>6</v>
      </c>
      <c r="F128" s="73">
        <v>0</v>
      </c>
      <c r="G128" s="75">
        <v>1</v>
      </c>
      <c r="H128" s="44">
        <v>1</v>
      </c>
      <c r="I128" s="44">
        <v>1</v>
      </c>
      <c r="J128" s="74">
        <f t="shared" si="20"/>
        <v>3</v>
      </c>
      <c r="K128" s="120">
        <f t="shared" si="15"/>
        <v>0.5</v>
      </c>
    </row>
    <row r="129" spans="1:11" ht="70.5" customHeight="1">
      <c r="A129" s="103"/>
      <c r="B129" s="4" t="s">
        <v>152</v>
      </c>
      <c r="C129" s="5" t="s">
        <v>6</v>
      </c>
      <c r="D129" s="5" t="s">
        <v>21</v>
      </c>
      <c r="E129" s="8">
        <v>4</v>
      </c>
      <c r="F129" s="73">
        <v>1</v>
      </c>
      <c r="G129" s="75">
        <v>0</v>
      </c>
      <c r="H129" s="44">
        <v>0</v>
      </c>
      <c r="I129" s="44">
        <v>0</v>
      </c>
      <c r="J129" s="74">
        <f t="shared" si="20"/>
        <v>1</v>
      </c>
      <c r="K129" s="120">
        <f t="shared" si="15"/>
        <v>0.25</v>
      </c>
    </row>
    <row r="130" spans="1:11" ht="67.5" customHeight="1">
      <c r="A130" s="103"/>
      <c r="B130" s="4" t="s">
        <v>153</v>
      </c>
      <c r="C130" s="5" t="s">
        <v>6</v>
      </c>
      <c r="D130" s="5" t="s">
        <v>21</v>
      </c>
      <c r="E130" s="8">
        <v>60</v>
      </c>
      <c r="F130" s="73">
        <v>14</v>
      </c>
      <c r="G130" s="75">
        <v>3</v>
      </c>
      <c r="H130" s="44">
        <v>0</v>
      </c>
      <c r="I130" s="44">
        <v>9</v>
      </c>
      <c r="J130" s="74">
        <f t="shared" si="20"/>
        <v>26</v>
      </c>
      <c r="K130" s="120">
        <f t="shared" ref="K130:K161" si="21">J130/E130*1</f>
        <v>0.43333333333333335</v>
      </c>
    </row>
    <row r="131" spans="1:11" ht="66" customHeight="1">
      <c r="A131" s="103"/>
      <c r="B131" s="4" t="s">
        <v>154</v>
      </c>
      <c r="C131" s="5" t="s">
        <v>6</v>
      </c>
      <c r="D131" s="5" t="s">
        <v>12</v>
      </c>
      <c r="E131" s="8">
        <v>30</v>
      </c>
      <c r="F131" s="73">
        <v>5</v>
      </c>
      <c r="G131" s="75">
        <v>2</v>
      </c>
      <c r="H131" s="44">
        <v>8</v>
      </c>
      <c r="I131" s="44">
        <v>10</v>
      </c>
      <c r="J131" s="74">
        <f t="shared" si="20"/>
        <v>25</v>
      </c>
      <c r="K131" s="120">
        <f t="shared" si="21"/>
        <v>0.83333333333333337</v>
      </c>
    </row>
    <row r="132" spans="1:11" ht="42" customHeight="1">
      <c r="A132" s="104"/>
      <c r="B132" s="4" t="s">
        <v>155</v>
      </c>
      <c r="C132" s="5" t="s">
        <v>6</v>
      </c>
      <c r="D132" s="5" t="s">
        <v>156</v>
      </c>
      <c r="E132" s="8">
        <v>2</v>
      </c>
      <c r="F132" s="73">
        <v>0</v>
      </c>
      <c r="G132" s="75">
        <v>0</v>
      </c>
      <c r="H132" s="44">
        <v>0</v>
      </c>
      <c r="I132" s="44">
        <v>0</v>
      </c>
      <c r="J132" s="74">
        <f t="shared" si="20"/>
        <v>0</v>
      </c>
      <c r="K132" s="120">
        <f t="shared" si="21"/>
        <v>0</v>
      </c>
    </row>
    <row r="133" spans="1:11" ht="17.25" customHeight="1">
      <c r="A133" s="105" t="s">
        <v>243</v>
      </c>
      <c r="B133" s="106"/>
      <c r="C133" s="101"/>
      <c r="D133" s="10"/>
      <c r="E133" s="45">
        <f t="shared" ref="E133" si="22">SUM(E123:E132)</f>
        <v>147</v>
      </c>
      <c r="F133" s="74">
        <f t="shared" ref="F133:I133" si="23">SUM(F123:F132)</f>
        <v>27</v>
      </c>
      <c r="G133" s="74">
        <f t="shared" si="23"/>
        <v>13</v>
      </c>
      <c r="H133" s="74">
        <f t="shared" si="23"/>
        <v>11</v>
      </c>
      <c r="I133" s="44">
        <f t="shared" si="23"/>
        <v>23</v>
      </c>
      <c r="J133" s="74">
        <f t="shared" si="20"/>
        <v>74</v>
      </c>
      <c r="K133" s="120">
        <f t="shared" si="21"/>
        <v>0.50340136054421769</v>
      </c>
    </row>
    <row r="134" spans="1:11" ht="51.75" customHeight="1">
      <c r="A134" s="102" t="s">
        <v>157</v>
      </c>
      <c r="B134" s="4" t="s">
        <v>158</v>
      </c>
      <c r="C134" s="5" t="s">
        <v>6</v>
      </c>
      <c r="D134" s="5" t="s">
        <v>21</v>
      </c>
      <c r="E134" s="8">
        <v>16</v>
      </c>
      <c r="F134" s="73">
        <v>2</v>
      </c>
      <c r="G134" s="75">
        <v>2</v>
      </c>
      <c r="H134" s="44">
        <v>3</v>
      </c>
      <c r="I134" s="44">
        <v>2</v>
      </c>
      <c r="J134" s="74">
        <f t="shared" si="20"/>
        <v>9</v>
      </c>
      <c r="K134" s="120">
        <f t="shared" si="21"/>
        <v>0.5625</v>
      </c>
    </row>
    <row r="135" spans="1:11" ht="64.5" customHeight="1">
      <c r="A135" s="103"/>
      <c r="B135" s="4" t="s">
        <v>159</v>
      </c>
      <c r="C135" s="5" t="s">
        <v>6</v>
      </c>
      <c r="D135" s="5" t="s">
        <v>21</v>
      </c>
      <c r="E135" s="8">
        <v>16</v>
      </c>
      <c r="F135" s="73">
        <v>2</v>
      </c>
      <c r="G135" s="75">
        <v>2</v>
      </c>
      <c r="H135" s="44">
        <v>3</v>
      </c>
      <c r="I135" s="44">
        <v>2</v>
      </c>
      <c r="J135" s="74">
        <f t="shared" si="20"/>
        <v>9</v>
      </c>
      <c r="K135" s="120">
        <f t="shared" si="21"/>
        <v>0.5625</v>
      </c>
    </row>
    <row r="136" spans="1:11" ht="121.5" customHeight="1">
      <c r="A136" s="103"/>
      <c r="B136" s="4" t="s">
        <v>160</v>
      </c>
      <c r="C136" s="5" t="s">
        <v>6</v>
      </c>
      <c r="D136" s="5" t="s">
        <v>21</v>
      </c>
      <c r="E136" s="8">
        <v>12</v>
      </c>
      <c r="F136" s="73">
        <v>1</v>
      </c>
      <c r="G136" s="75">
        <v>1</v>
      </c>
      <c r="H136" s="44">
        <v>2</v>
      </c>
      <c r="I136" s="44">
        <v>2</v>
      </c>
      <c r="J136" s="74">
        <f t="shared" si="20"/>
        <v>6</v>
      </c>
      <c r="K136" s="120">
        <f t="shared" si="21"/>
        <v>0.5</v>
      </c>
    </row>
    <row r="137" spans="1:11" ht="120" customHeight="1">
      <c r="A137" s="103"/>
      <c r="B137" s="4" t="s">
        <v>161</v>
      </c>
      <c r="C137" s="5" t="s">
        <v>6</v>
      </c>
      <c r="D137" s="5" t="s">
        <v>21</v>
      </c>
      <c r="E137" s="8">
        <v>9</v>
      </c>
      <c r="F137" s="73">
        <v>1</v>
      </c>
      <c r="G137" s="75">
        <v>1</v>
      </c>
      <c r="H137" s="44">
        <v>1</v>
      </c>
      <c r="I137" s="44">
        <v>1</v>
      </c>
      <c r="J137" s="74">
        <f t="shared" si="20"/>
        <v>4</v>
      </c>
      <c r="K137" s="120">
        <f t="shared" si="21"/>
        <v>0.44444444444444442</v>
      </c>
    </row>
    <row r="138" spans="1:11" ht="51.75" customHeight="1">
      <c r="A138" s="103"/>
      <c r="B138" s="4" t="s">
        <v>162</v>
      </c>
      <c r="C138" s="5" t="s">
        <v>6</v>
      </c>
      <c r="D138" s="5" t="s">
        <v>7</v>
      </c>
      <c r="E138" s="8">
        <v>12</v>
      </c>
      <c r="F138" s="73">
        <v>0</v>
      </c>
      <c r="G138" s="75">
        <v>4</v>
      </c>
      <c r="H138" s="44">
        <v>1</v>
      </c>
      <c r="I138" s="44">
        <v>2</v>
      </c>
      <c r="J138" s="74">
        <f t="shared" si="20"/>
        <v>7</v>
      </c>
      <c r="K138" s="120">
        <f t="shared" si="21"/>
        <v>0.58333333333333337</v>
      </c>
    </row>
    <row r="139" spans="1:11" ht="51.75" customHeight="1">
      <c r="A139" s="103"/>
      <c r="B139" s="32" t="s">
        <v>163</v>
      </c>
      <c r="C139" s="33" t="s">
        <v>6</v>
      </c>
      <c r="D139" s="33" t="s">
        <v>7</v>
      </c>
      <c r="E139" s="42">
        <v>23</v>
      </c>
      <c r="F139" s="73">
        <v>4</v>
      </c>
      <c r="G139" s="75">
        <v>4</v>
      </c>
      <c r="H139" s="44">
        <v>3</v>
      </c>
      <c r="I139" s="44">
        <v>5</v>
      </c>
      <c r="J139" s="74">
        <f t="shared" si="20"/>
        <v>16</v>
      </c>
      <c r="K139" s="120">
        <f t="shared" si="21"/>
        <v>0.69565217391304346</v>
      </c>
    </row>
    <row r="140" spans="1:11" ht="107.25" customHeight="1">
      <c r="A140" s="103"/>
      <c r="B140" s="4" t="s">
        <v>164</v>
      </c>
      <c r="C140" s="5" t="s">
        <v>6</v>
      </c>
      <c r="D140" s="5" t="s">
        <v>21</v>
      </c>
      <c r="E140" s="8">
        <v>9</v>
      </c>
      <c r="F140" s="73">
        <v>1</v>
      </c>
      <c r="G140" s="75">
        <v>1</v>
      </c>
      <c r="H140" s="44">
        <v>1</v>
      </c>
      <c r="I140" s="44">
        <v>1</v>
      </c>
      <c r="J140" s="74">
        <f t="shared" si="20"/>
        <v>4</v>
      </c>
      <c r="K140" s="120">
        <f t="shared" si="21"/>
        <v>0.44444444444444442</v>
      </c>
    </row>
    <row r="141" spans="1:11" ht="54" customHeight="1">
      <c r="A141" s="103"/>
      <c r="B141" s="4" t="s">
        <v>165</v>
      </c>
      <c r="C141" s="5" t="s">
        <v>6</v>
      </c>
      <c r="D141" s="5" t="s">
        <v>12</v>
      </c>
      <c r="E141" s="8">
        <v>10</v>
      </c>
      <c r="F141" s="73">
        <v>1</v>
      </c>
      <c r="G141" s="75">
        <v>1</v>
      </c>
      <c r="H141" s="44">
        <v>2</v>
      </c>
      <c r="I141" s="44">
        <v>1</v>
      </c>
      <c r="J141" s="74">
        <f t="shared" si="20"/>
        <v>5</v>
      </c>
      <c r="K141" s="120">
        <f t="shared" si="21"/>
        <v>0.5</v>
      </c>
    </row>
    <row r="142" spans="1:11" ht="53.25" customHeight="1">
      <c r="A142" s="104"/>
      <c r="B142" s="4" t="s">
        <v>166</v>
      </c>
      <c r="C142" s="5" t="s">
        <v>6</v>
      </c>
      <c r="D142" s="5" t="s">
        <v>21</v>
      </c>
      <c r="E142" s="8">
        <v>10</v>
      </c>
      <c r="F142" s="73">
        <v>1</v>
      </c>
      <c r="G142" s="75">
        <v>1</v>
      </c>
      <c r="H142" s="44">
        <v>2</v>
      </c>
      <c r="I142" s="44">
        <v>1</v>
      </c>
      <c r="J142" s="74">
        <f t="shared" si="20"/>
        <v>5</v>
      </c>
      <c r="K142" s="120">
        <f t="shared" si="21"/>
        <v>0.5</v>
      </c>
    </row>
    <row r="143" spans="1:11" ht="18" customHeight="1">
      <c r="A143" s="100" t="s">
        <v>244</v>
      </c>
      <c r="B143" s="106"/>
      <c r="C143" s="101"/>
      <c r="D143" s="10"/>
      <c r="E143" s="15">
        <f t="shared" ref="E143" si="24">SUM(E134:E142)</f>
        <v>117</v>
      </c>
      <c r="F143" s="44">
        <f t="shared" ref="F143:G143" si="25">SUM(F134:F142)</f>
        <v>13</v>
      </c>
      <c r="G143" s="44">
        <f t="shared" si="25"/>
        <v>17</v>
      </c>
      <c r="H143" s="44">
        <f>SUM(H134:H142)</f>
        <v>18</v>
      </c>
      <c r="I143" s="44">
        <f t="shared" ref="I143" si="26">SUM(I134:I142)</f>
        <v>17</v>
      </c>
      <c r="J143" s="74">
        <f t="shared" si="20"/>
        <v>65</v>
      </c>
      <c r="K143" s="120">
        <f t="shared" si="21"/>
        <v>0.55555555555555558</v>
      </c>
    </row>
    <row r="144" spans="1:11" ht="81" customHeight="1">
      <c r="A144" s="102" t="s">
        <v>167</v>
      </c>
      <c r="B144" s="4" t="s">
        <v>168</v>
      </c>
      <c r="C144" s="5" t="s">
        <v>6</v>
      </c>
      <c r="D144" s="5" t="s">
        <v>21</v>
      </c>
      <c r="E144" s="8">
        <v>10</v>
      </c>
      <c r="F144" s="73">
        <v>2</v>
      </c>
      <c r="G144" s="75">
        <v>3</v>
      </c>
      <c r="H144" s="44">
        <v>0</v>
      </c>
      <c r="I144" s="44">
        <v>1</v>
      </c>
      <c r="J144" s="74">
        <f t="shared" si="20"/>
        <v>6</v>
      </c>
      <c r="K144" s="120">
        <f t="shared" si="21"/>
        <v>0.6</v>
      </c>
    </row>
    <row r="145" spans="1:11" ht="54" customHeight="1">
      <c r="A145" s="103"/>
      <c r="B145" s="4" t="s">
        <v>169</v>
      </c>
      <c r="C145" s="5" t="s">
        <v>6</v>
      </c>
      <c r="D145" s="5" t="s">
        <v>21</v>
      </c>
      <c r="E145" s="8">
        <v>9</v>
      </c>
      <c r="F145" s="73">
        <v>1</v>
      </c>
      <c r="G145" s="75">
        <v>3</v>
      </c>
      <c r="H145" s="44">
        <v>0</v>
      </c>
      <c r="I145" s="44">
        <v>2</v>
      </c>
      <c r="J145" s="74">
        <f t="shared" si="20"/>
        <v>6</v>
      </c>
      <c r="K145" s="120">
        <f t="shared" si="21"/>
        <v>0.66666666666666663</v>
      </c>
    </row>
    <row r="146" spans="1:11" ht="81" customHeight="1">
      <c r="A146" s="103"/>
      <c r="B146" s="4" t="s">
        <v>170</v>
      </c>
      <c r="C146" s="5" t="s">
        <v>6</v>
      </c>
      <c r="D146" s="5" t="s">
        <v>21</v>
      </c>
      <c r="E146" s="8">
        <v>1</v>
      </c>
      <c r="F146" s="73">
        <v>0</v>
      </c>
      <c r="G146" s="75">
        <v>0</v>
      </c>
      <c r="H146" s="44">
        <v>1</v>
      </c>
      <c r="I146" s="44">
        <v>0</v>
      </c>
      <c r="J146" s="74">
        <f t="shared" si="20"/>
        <v>1</v>
      </c>
      <c r="K146" s="120">
        <f t="shared" si="21"/>
        <v>1</v>
      </c>
    </row>
    <row r="147" spans="1:11" ht="111.75" customHeight="1">
      <c r="A147" s="103"/>
      <c r="B147" s="4" t="s">
        <v>171</v>
      </c>
      <c r="C147" s="5" t="s">
        <v>6</v>
      </c>
      <c r="D147" s="5" t="s">
        <v>21</v>
      </c>
      <c r="E147" s="8">
        <v>16</v>
      </c>
      <c r="F147" s="78">
        <v>2</v>
      </c>
      <c r="G147" s="79">
        <v>4</v>
      </c>
      <c r="H147" s="46">
        <v>0</v>
      </c>
      <c r="I147" s="44">
        <v>2</v>
      </c>
      <c r="J147" s="74">
        <f t="shared" si="20"/>
        <v>8</v>
      </c>
      <c r="K147" s="120">
        <f t="shared" si="21"/>
        <v>0.5</v>
      </c>
    </row>
    <row r="148" spans="1:11" ht="68.25" customHeight="1">
      <c r="A148" s="103"/>
      <c r="B148" s="4" t="s">
        <v>172</v>
      </c>
      <c r="C148" s="5" t="s">
        <v>6</v>
      </c>
      <c r="D148" s="5" t="s">
        <v>21</v>
      </c>
      <c r="E148" s="8">
        <v>10</v>
      </c>
      <c r="F148" s="73">
        <v>4</v>
      </c>
      <c r="G148" s="75">
        <v>1</v>
      </c>
      <c r="H148" s="44">
        <v>0</v>
      </c>
      <c r="I148" s="44">
        <v>3</v>
      </c>
      <c r="J148" s="74">
        <f t="shared" si="20"/>
        <v>8</v>
      </c>
      <c r="K148" s="120">
        <f t="shared" si="21"/>
        <v>0.8</v>
      </c>
    </row>
    <row r="149" spans="1:11" ht="41.25" customHeight="1">
      <c r="A149" s="103"/>
      <c r="B149" s="4" t="s">
        <v>173</v>
      </c>
      <c r="C149" s="5" t="s">
        <v>6</v>
      </c>
      <c r="D149" s="5" t="s">
        <v>21</v>
      </c>
      <c r="E149" s="8">
        <v>3</v>
      </c>
      <c r="F149" s="73">
        <v>0</v>
      </c>
      <c r="G149" s="75">
        <v>2</v>
      </c>
      <c r="H149" s="44">
        <v>0</v>
      </c>
      <c r="I149" s="44">
        <v>0</v>
      </c>
      <c r="J149" s="74">
        <f t="shared" si="20"/>
        <v>2</v>
      </c>
      <c r="K149" s="120">
        <f t="shared" si="21"/>
        <v>0.66666666666666663</v>
      </c>
    </row>
    <row r="150" spans="1:11" ht="40.5" customHeight="1">
      <c r="A150" s="103"/>
      <c r="B150" s="4" t="s">
        <v>174</v>
      </c>
      <c r="C150" s="5" t="s">
        <v>6</v>
      </c>
      <c r="D150" s="5" t="s">
        <v>21</v>
      </c>
      <c r="E150" s="8">
        <v>4</v>
      </c>
      <c r="F150" s="73">
        <v>0</v>
      </c>
      <c r="G150" s="75">
        <v>2</v>
      </c>
      <c r="H150" s="44">
        <v>0</v>
      </c>
      <c r="I150" s="44">
        <v>0</v>
      </c>
      <c r="J150" s="74">
        <f t="shared" si="20"/>
        <v>2</v>
      </c>
      <c r="K150" s="120">
        <f t="shared" si="21"/>
        <v>0.5</v>
      </c>
    </row>
    <row r="151" spans="1:11" ht="40.5" customHeight="1">
      <c r="A151" s="103"/>
      <c r="B151" s="4" t="s">
        <v>175</v>
      </c>
      <c r="C151" s="5" t="s">
        <v>6</v>
      </c>
      <c r="D151" s="5" t="s">
        <v>12</v>
      </c>
      <c r="E151" s="8">
        <v>1</v>
      </c>
      <c r="F151" s="73">
        <v>0</v>
      </c>
      <c r="G151" s="75">
        <v>0</v>
      </c>
      <c r="H151" s="44">
        <v>0</v>
      </c>
      <c r="I151" s="44">
        <v>0</v>
      </c>
      <c r="J151" s="74">
        <f t="shared" si="20"/>
        <v>0</v>
      </c>
      <c r="K151" s="120">
        <f t="shared" si="21"/>
        <v>0</v>
      </c>
    </row>
    <row r="152" spans="1:11" ht="54" customHeight="1">
      <c r="A152" s="104"/>
      <c r="B152" s="4" t="s">
        <v>176</v>
      </c>
      <c r="C152" s="5" t="s">
        <v>6</v>
      </c>
      <c r="D152" s="5" t="s">
        <v>12</v>
      </c>
      <c r="E152" s="8">
        <v>15</v>
      </c>
      <c r="F152" s="73">
        <v>2</v>
      </c>
      <c r="G152" s="75">
        <v>6</v>
      </c>
      <c r="H152" s="44">
        <v>0</v>
      </c>
      <c r="I152" s="44">
        <v>2</v>
      </c>
      <c r="J152" s="74">
        <f t="shared" si="20"/>
        <v>10</v>
      </c>
      <c r="K152" s="120">
        <f t="shared" si="21"/>
        <v>0.66666666666666663</v>
      </c>
    </row>
    <row r="153" spans="1:11" ht="21" customHeight="1">
      <c r="A153" s="105" t="s">
        <v>245</v>
      </c>
      <c r="B153" s="106"/>
      <c r="C153" s="101"/>
      <c r="D153" s="10"/>
      <c r="E153" s="44">
        <f t="shared" ref="E153:G153" si="27">SUM(E144:E152)</f>
        <v>69</v>
      </c>
      <c r="F153" s="44">
        <f t="shared" si="27"/>
        <v>11</v>
      </c>
      <c r="G153" s="44">
        <f t="shared" si="27"/>
        <v>21</v>
      </c>
      <c r="H153" s="44">
        <f>SUM(H144:H152)</f>
        <v>1</v>
      </c>
      <c r="I153" s="44">
        <f t="shared" ref="I153" si="28">SUM(I144:I152)</f>
        <v>10</v>
      </c>
      <c r="J153" s="74">
        <f t="shared" si="20"/>
        <v>43</v>
      </c>
      <c r="K153" s="120">
        <f t="shared" si="21"/>
        <v>0.62318840579710144</v>
      </c>
    </row>
    <row r="154" spans="1:11" ht="123" customHeight="1">
      <c r="A154" s="102" t="s">
        <v>177</v>
      </c>
      <c r="B154" s="4" t="s">
        <v>178</v>
      </c>
      <c r="C154" s="5" t="s">
        <v>6</v>
      </c>
      <c r="D154" s="5" t="s">
        <v>21</v>
      </c>
      <c r="E154" s="8">
        <v>18</v>
      </c>
      <c r="F154" s="73">
        <v>3</v>
      </c>
      <c r="G154" s="75">
        <v>2</v>
      </c>
      <c r="H154" s="44">
        <v>0</v>
      </c>
      <c r="I154" s="44">
        <v>2</v>
      </c>
      <c r="J154" s="74">
        <f t="shared" si="20"/>
        <v>7</v>
      </c>
      <c r="K154" s="120">
        <f t="shared" si="21"/>
        <v>0.3888888888888889</v>
      </c>
    </row>
    <row r="155" spans="1:11" ht="152.25" customHeight="1">
      <c r="A155" s="103"/>
      <c r="B155" s="4" t="s">
        <v>179</v>
      </c>
      <c r="C155" s="5" t="s">
        <v>6</v>
      </c>
      <c r="D155" s="5" t="s">
        <v>12</v>
      </c>
      <c r="E155" s="8">
        <v>2</v>
      </c>
      <c r="F155" s="73">
        <v>1</v>
      </c>
      <c r="G155" s="75">
        <v>0</v>
      </c>
      <c r="H155" s="44">
        <v>0</v>
      </c>
      <c r="I155" s="44">
        <v>0</v>
      </c>
      <c r="J155" s="74">
        <f t="shared" ref="J155:J183" si="29">SUM(F155+G155+H155+I155)</f>
        <v>1</v>
      </c>
      <c r="K155" s="120">
        <f t="shared" si="21"/>
        <v>0.5</v>
      </c>
    </row>
    <row r="156" spans="1:11" ht="133.5" customHeight="1">
      <c r="A156" s="103"/>
      <c r="B156" s="4" t="s">
        <v>180</v>
      </c>
      <c r="C156" s="5" t="s">
        <v>6</v>
      </c>
      <c r="D156" s="5" t="s">
        <v>21</v>
      </c>
      <c r="E156" s="8">
        <v>4</v>
      </c>
      <c r="F156" s="73">
        <v>1</v>
      </c>
      <c r="G156" s="75">
        <v>0</v>
      </c>
      <c r="H156" s="44">
        <v>1</v>
      </c>
      <c r="I156" s="44">
        <v>0</v>
      </c>
      <c r="J156" s="74">
        <f t="shared" si="29"/>
        <v>2</v>
      </c>
      <c r="K156" s="120">
        <f t="shared" si="21"/>
        <v>0.5</v>
      </c>
    </row>
    <row r="157" spans="1:11" ht="69" customHeight="1">
      <c r="A157" s="103"/>
      <c r="B157" s="4" t="s">
        <v>181</v>
      </c>
      <c r="C157" s="5" t="s">
        <v>6</v>
      </c>
      <c r="D157" s="5" t="s">
        <v>21</v>
      </c>
      <c r="E157" s="8">
        <v>4</v>
      </c>
      <c r="F157" s="73">
        <v>0</v>
      </c>
      <c r="G157" s="75">
        <v>0</v>
      </c>
      <c r="H157" s="44">
        <v>2</v>
      </c>
      <c r="I157" s="44">
        <v>0</v>
      </c>
      <c r="J157" s="74">
        <f t="shared" si="29"/>
        <v>2</v>
      </c>
      <c r="K157" s="120">
        <f t="shared" si="21"/>
        <v>0.5</v>
      </c>
    </row>
    <row r="158" spans="1:11" ht="109.5" customHeight="1">
      <c r="A158" s="103"/>
      <c r="B158" s="24" t="s">
        <v>182</v>
      </c>
      <c r="C158" s="5" t="s">
        <v>6</v>
      </c>
      <c r="D158" s="5" t="s">
        <v>21</v>
      </c>
      <c r="E158" s="8">
        <v>15</v>
      </c>
      <c r="F158" s="73">
        <v>0</v>
      </c>
      <c r="G158" s="75">
        <v>1</v>
      </c>
      <c r="H158" s="44">
        <v>6</v>
      </c>
      <c r="I158" s="44">
        <v>0</v>
      </c>
      <c r="J158" s="74">
        <f t="shared" si="29"/>
        <v>7</v>
      </c>
      <c r="K158" s="120">
        <f t="shared" si="21"/>
        <v>0.46666666666666667</v>
      </c>
    </row>
    <row r="159" spans="1:11" ht="95.25" customHeight="1">
      <c r="A159" s="103"/>
      <c r="B159" s="4" t="s">
        <v>183</v>
      </c>
      <c r="C159" s="5" t="s">
        <v>6</v>
      </c>
      <c r="D159" s="5" t="s">
        <v>21</v>
      </c>
      <c r="E159" s="8">
        <v>2</v>
      </c>
      <c r="F159" s="73">
        <v>0</v>
      </c>
      <c r="G159" s="75">
        <v>2</v>
      </c>
      <c r="H159" s="44">
        <v>0</v>
      </c>
      <c r="I159" s="44">
        <v>0</v>
      </c>
      <c r="J159" s="74">
        <f t="shared" si="29"/>
        <v>2</v>
      </c>
      <c r="K159" s="120">
        <f t="shared" si="21"/>
        <v>1</v>
      </c>
    </row>
    <row r="160" spans="1:11" ht="192" customHeight="1">
      <c r="A160" s="103"/>
      <c r="B160" s="4" t="s">
        <v>184</v>
      </c>
      <c r="C160" s="5" t="s">
        <v>6</v>
      </c>
      <c r="D160" s="5" t="s">
        <v>21</v>
      </c>
      <c r="E160" s="8">
        <v>6</v>
      </c>
      <c r="F160" s="73">
        <v>0</v>
      </c>
      <c r="G160" s="75">
        <v>0</v>
      </c>
      <c r="H160" s="44">
        <v>0</v>
      </c>
      <c r="I160" s="44">
        <v>0</v>
      </c>
      <c r="J160" s="74">
        <f t="shared" si="29"/>
        <v>0</v>
      </c>
      <c r="K160" s="120">
        <f t="shared" si="21"/>
        <v>0</v>
      </c>
    </row>
    <row r="161" spans="1:11" ht="216.75" customHeight="1">
      <c r="A161" s="103"/>
      <c r="B161" s="4" t="s">
        <v>185</v>
      </c>
      <c r="C161" s="5" t="s">
        <v>6</v>
      </c>
      <c r="D161" s="5" t="s">
        <v>21</v>
      </c>
      <c r="E161" s="8">
        <v>20</v>
      </c>
      <c r="F161" s="73">
        <v>4</v>
      </c>
      <c r="G161" s="75">
        <v>2</v>
      </c>
      <c r="H161" s="44">
        <v>4</v>
      </c>
      <c r="I161" s="44">
        <v>2</v>
      </c>
      <c r="J161" s="74">
        <f t="shared" si="29"/>
        <v>12</v>
      </c>
      <c r="K161" s="120">
        <f t="shared" si="21"/>
        <v>0.6</v>
      </c>
    </row>
    <row r="162" spans="1:11" ht="165" customHeight="1">
      <c r="A162" s="103"/>
      <c r="B162" s="4" t="s">
        <v>186</v>
      </c>
      <c r="C162" s="5" t="s">
        <v>6</v>
      </c>
      <c r="D162" s="5" t="s">
        <v>21</v>
      </c>
      <c r="E162" s="8">
        <v>6</v>
      </c>
      <c r="F162" s="73">
        <v>0</v>
      </c>
      <c r="G162" s="75">
        <v>1</v>
      </c>
      <c r="H162" s="44">
        <v>1</v>
      </c>
      <c r="I162" s="44">
        <v>1</v>
      </c>
      <c r="J162" s="74">
        <f t="shared" si="29"/>
        <v>3</v>
      </c>
      <c r="K162" s="120">
        <f t="shared" ref="K162:K184" si="30">J162/E162*1</f>
        <v>0.5</v>
      </c>
    </row>
    <row r="163" spans="1:11" ht="131.1" customHeight="1">
      <c r="A163" s="103"/>
      <c r="B163" s="4" t="s">
        <v>187</v>
      </c>
      <c r="C163" s="5" t="s">
        <v>6</v>
      </c>
      <c r="D163" s="5" t="s">
        <v>21</v>
      </c>
      <c r="E163" s="8">
        <v>20</v>
      </c>
      <c r="F163" s="73">
        <v>4</v>
      </c>
      <c r="G163" s="75">
        <v>2</v>
      </c>
      <c r="H163" s="44">
        <v>2</v>
      </c>
      <c r="I163" s="44">
        <v>2</v>
      </c>
      <c r="J163" s="74">
        <f t="shared" si="29"/>
        <v>10</v>
      </c>
      <c r="K163" s="120">
        <f t="shared" si="30"/>
        <v>0.5</v>
      </c>
    </row>
    <row r="164" spans="1:11" ht="148.5" customHeight="1">
      <c r="A164" s="103"/>
      <c r="B164" s="4" t="s">
        <v>188</v>
      </c>
      <c r="C164" s="5" t="s">
        <v>6</v>
      </c>
      <c r="D164" s="5" t="s">
        <v>21</v>
      </c>
      <c r="E164" s="8">
        <v>10</v>
      </c>
      <c r="F164" s="73">
        <v>3</v>
      </c>
      <c r="G164" s="75">
        <v>2</v>
      </c>
      <c r="H164" s="44">
        <v>0</v>
      </c>
      <c r="I164" s="44">
        <v>2</v>
      </c>
      <c r="J164" s="74">
        <f t="shared" si="29"/>
        <v>7</v>
      </c>
      <c r="K164" s="120">
        <f t="shared" si="30"/>
        <v>0.7</v>
      </c>
    </row>
    <row r="165" spans="1:11" ht="66.75" customHeight="1">
      <c r="A165" s="104"/>
      <c r="B165" s="4" t="s">
        <v>189</v>
      </c>
      <c r="C165" s="5" t="s">
        <v>6</v>
      </c>
      <c r="D165" s="5" t="s">
        <v>21</v>
      </c>
      <c r="E165" s="8">
        <v>3</v>
      </c>
      <c r="F165" s="73">
        <v>0</v>
      </c>
      <c r="G165" s="75">
        <v>0</v>
      </c>
      <c r="H165" s="44">
        <v>1</v>
      </c>
      <c r="I165" s="44">
        <v>0</v>
      </c>
      <c r="J165" s="74">
        <f t="shared" si="29"/>
        <v>1</v>
      </c>
      <c r="K165" s="120">
        <f t="shared" si="30"/>
        <v>0.33333333333333331</v>
      </c>
    </row>
    <row r="166" spans="1:11" ht="16.5" customHeight="1">
      <c r="A166" s="105" t="s">
        <v>246</v>
      </c>
      <c r="B166" s="106"/>
      <c r="C166" s="101"/>
      <c r="D166" s="10"/>
      <c r="E166" s="44">
        <f t="shared" ref="E166:G166" si="31">SUM(E154:E165)</f>
        <v>110</v>
      </c>
      <c r="F166" s="44">
        <f t="shared" si="31"/>
        <v>16</v>
      </c>
      <c r="G166" s="44">
        <f t="shared" si="31"/>
        <v>12</v>
      </c>
      <c r="H166" s="44">
        <f>SUM(H154:H165)</f>
        <v>17</v>
      </c>
      <c r="I166" s="44">
        <f t="shared" ref="I166" si="32">SUM(I154:I165)</f>
        <v>9</v>
      </c>
      <c r="J166" s="74">
        <f t="shared" si="29"/>
        <v>54</v>
      </c>
      <c r="K166" s="120">
        <f t="shared" si="30"/>
        <v>0.49090909090909091</v>
      </c>
    </row>
    <row r="167" spans="1:11" ht="95.25" customHeight="1">
      <c r="A167" s="102" t="s">
        <v>190</v>
      </c>
      <c r="B167" s="4" t="s">
        <v>191</v>
      </c>
      <c r="C167" s="5" t="s">
        <v>6</v>
      </c>
      <c r="D167" s="5" t="s">
        <v>21</v>
      </c>
      <c r="E167" s="8">
        <v>4</v>
      </c>
      <c r="F167" s="73">
        <v>1</v>
      </c>
      <c r="G167" s="75">
        <v>1</v>
      </c>
      <c r="H167" s="44">
        <v>0</v>
      </c>
      <c r="I167" s="44">
        <v>0</v>
      </c>
      <c r="J167" s="74">
        <f t="shared" si="29"/>
        <v>2</v>
      </c>
      <c r="K167" s="120">
        <f t="shared" si="30"/>
        <v>0.5</v>
      </c>
    </row>
    <row r="168" spans="1:11" ht="75" customHeight="1">
      <c r="A168" s="103"/>
      <c r="B168" s="4" t="s">
        <v>192</v>
      </c>
      <c r="C168" s="5" t="s">
        <v>6</v>
      </c>
      <c r="D168" s="5" t="s">
        <v>21</v>
      </c>
      <c r="E168" s="8">
        <v>5</v>
      </c>
      <c r="F168" s="73">
        <v>0</v>
      </c>
      <c r="G168" s="75">
        <v>2</v>
      </c>
      <c r="H168" s="44">
        <v>0</v>
      </c>
      <c r="I168" s="44">
        <v>1</v>
      </c>
      <c r="J168" s="74">
        <f t="shared" si="29"/>
        <v>3</v>
      </c>
      <c r="K168" s="120">
        <f t="shared" si="30"/>
        <v>0.6</v>
      </c>
    </row>
    <row r="169" spans="1:11" ht="54.75" customHeight="1">
      <c r="A169" s="103"/>
      <c r="B169" s="4" t="s">
        <v>193</v>
      </c>
      <c r="C169" s="5" t="s">
        <v>6</v>
      </c>
      <c r="D169" s="5" t="s">
        <v>21</v>
      </c>
      <c r="E169" s="8">
        <v>4</v>
      </c>
      <c r="F169" s="73">
        <v>0</v>
      </c>
      <c r="G169" s="75">
        <v>1</v>
      </c>
      <c r="H169" s="44">
        <v>1</v>
      </c>
      <c r="I169" s="44">
        <v>0</v>
      </c>
      <c r="J169" s="74">
        <f t="shared" si="29"/>
        <v>2</v>
      </c>
      <c r="K169" s="120">
        <f t="shared" si="30"/>
        <v>0.5</v>
      </c>
    </row>
    <row r="170" spans="1:11" ht="56.25" customHeight="1">
      <c r="A170" s="103"/>
      <c r="B170" s="31" t="s">
        <v>194</v>
      </c>
      <c r="C170" s="5" t="s">
        <v>6</v>
      </c>
      <c r="D170" s="5" t="s">
        <v>21</v>
      </c>
      <c r="E170" s="8">
        <v>3</v>
      </c>
      <c r="F170" s="73">
        <v>1</v>
      </c>
      <c r="G170" s="75">
        <v>0</v>
      </c>
      <c r="H170" s="44">
        <v>0</v>
      </c>
      <c r="I170" s="44">
        <v>1</v>
      </c>
      <c r="J170" s="74">
        <f t="shared" si="29"/>
        <v>2</v>
      </c>
      <c r="K170" s="120">
        <f t="shared" si="30"/>
        <v>0.66666666666666663</v>
      </c>
    </row>
    <row r="171" spans="1:11" ht="41.25" customHeight="1">
      <c r="A171" s="103"/>
      <c r="B171" s="4" t="s">
        <v>195</v>
      </c>
      <c r="C171" s="5" t="s">
        <v>6</v>
      </c>
      <c r="D171" s="5" t="s">
        <v>7</v>
      </c>
      <c r="E171" s="8">
        <v>3</v>
      </c>
      <c r="F171" s="73">
        <v>0</v>
      </c>
      <c r="G171" s="75">
        <v>1</v>
      </c>
      <c r="H171" s="44">
        <v>0</v>
      </c>
      <c r="I171" s="44">
        <v>0</v>
      </c>
      <c r="J171" s="74">
        <f t="shared" si="29"/>
        <v>1</v>
      </c>
      <c r="K171" s="120">
        <f t="shared" si="30"/>
        <v>0.33333333333333331</v>
      </c>
    </row>
    <row r="172" spans="1:11" ht="40.5" customHeight="1">
      <c r="A172" s="103"/>
      <c r="B172" s="4" t="s">
        <v>196</v>
      </c>
      <c r="C172" s="5" t="s">
        <v>6</v>
      </c>
      <c r="D172" s="5" t="s">
        <v>21</v>
      </c>
      <c r="E172" s="8">
        <v>2</v>
      </c>
      <c r="F172" s="73">
        <v>0</v>
      </c>
      <c r="G172" s="75">
        <v>0</v>
      </c>
      <c r="H172" s="44">
        <v>1</v>
      </c>
      <c r="I172" s="44">
        <v>0</v>
      </c>
      <c r="J172" s="74">
        <f t="shared" si="29"/>
        <v>1</v>
      </c>
      <c r="K172" s="120">
        <f t="shared" si="30"/>
        <v>0.5</v>
      </c>
    </row>
    <row r="173" spans="1:11" ht="57.75" customHeight="1">
      <c r="A173" s="103"/>
      <c r="B173" s="4" t="s">
        <v>197</v>
      </c>
      <c r="C173" s="5" t="s">
        <v>6</v>
      </c>
      <c r="D173" s="5" t="s">
        <v>21</v>
      </c>
      <c r="E173" s="8">
        <v>2</v>
      </c>
      <c r="F173" s="73">
        <v>0</v>
      </c>
      <c r="G173" s="75">
        <v>0</v>
      </c>
      <c r="H173" s="44">
        <v>1</v>
      </c>
      <c r="I173" s="44">
        <v>0</v>
      </c>
      <c r="J173" s="74">
        <f t="shared" si="29"/>
        <v>1</v>
      </c>
      <c r="K173" s="120">
        <f t="shared" si="30"/>
        <v>0.5</v>
      </c>
    </row>
    <row r="174" spans="1:11" ht="80.25" customHeight="1">
      <c r="A174" s="104"/>
      <c r="B174" s="4" t="s">
        <v>198</v>
      </c>
      <c r="C174" s="5" t="s">
        <v>6</v>
      </c>
      <c r="D174" s="5" t="s">
        <v>21</v>
      </c>
      <c r="E174" s="8">
        <v>5</v>
      </c>
      <c r="F174" s="73">
        <v>1</v>
      </c>
      <c r="G174" s="75">
        <v>0</v>
      </c>
      <c r="H174" s="44">
        <v>1</v>
      </c>
      <c r="I174" s="44">
        <v>0</v>
      </c>
      <c r="J174" s="74">
        <f t="shared" si="29"/>
        <v>2</v>
      </c>
      <c r="K174" s="120">
        <f t="shared" si="30"/>
        <v>0.4</v>
      </c>
    </row>
    <row r="175" spans="1:11" ht="26.25" customHeight="1">
      <c r="A175" s="105" t="s">
        <v>247</v>
      </c>
      <c r="B175" s="101"/>
      <c r="C175" s="9" t="s">
        <v>199</v>
      </c>
      <c r="D175" s="9" t="s">
        <v>200</v>
      </c>
      <c r="E175" s="45">
        <f t="shared" ref="E175:I175" si="33">SUM(E167:E174)</f>
        <v>28</v>
      </c>
      <c r="F175" s="74">
        <f t="shared" si="33"/>
        <v>3</v>
      </c>
      <c r="G175" s="74">
        <f t="shared" si="33"/>
        <v>5</v>
      </c>
      <c r="H175" s="74">
        <f t="shared" si="33"/>
        <v>4</v>
      </c>
      <c r="I175" s="44">
        <f t="shared" si="33"/>
        <v>2</v>
      </c>
      <c r="J175" s="74">
        <f t="shared" si="29"/>
        <v>14</v>
      </c>
      <c r="K175" s="120">
        <f t="shared" si="30"/>
        <v>0.5</v>
      </c>
    </row>
    <row r="176" spans="1:11" ht="39.75" customHeight="1">
      <c r="A176" s="107" t="s">
        <v>201</v>
      </c>
      <c r="B176" s="32" t="s">
        <v>202</v>
      </c>
      <c r="C176" s="33" t="s">
        <v>6</v>
      </c>
      <c r="D176" s="33" t="s">
        <v>21</v>
      </c>
      <c r="E176" s="34">
        <v>10</v>
      </c>
      <c r="F176" s="73">
        <v>3</v>
      </c>
      <c r="G176" s="75">
        <v>1</v>
      </c>
      <c r="H176" s="84">
        <v>1</v>
      </c>
      <c r="I176" s="86">
        <v>2</v>
      </c>
      <c r="J176" s="74">
        <f t="shared" si="29"/>
        <v>7</v>
      </c>
      <c r="K176" s="120">
        <f t="shared" si="30"/>
        <v>0.7</v>
      </c>
    </row>
    <row r="177" spans="1:11" ht="39.75" customHeight="1">
      <c r="A177" s="103"/>
      <c r="B177" s="32" t="s">
        <v>203</v>
      </c>
      <c r="C177" s="33" t="s">
        <v>6</v>
      </c>
      <c r="D177" s="33" t="s">
        <v>21</v>
      </c>
      <c r="E177" s="34">
        <v>10</v>
      </c>
      <c r="F177" s="73">
        <v>3</v>
      </c>
      <c r="G177" s="75">
        <v>1</v>
      </c>
      <c r="H177" s="84">
        <v>1</v>
      </c>
      <c r="I177" s="86">
        <v>2</v>
      </c>
      <c r="J177" s="74">
        <f t="shared" si="29"/>
        <v>7</v>
      </c>
      <c r="K177" s="120">
        <f t="shared" si="30"/>
        <v>0.7</v>
      </c>
    </row>
    <row r="178" spans="1:11" ht="39.75" customHeight="1">
      <c r="A178" s="103"/>
      <c r="B178" s="32" t="s">
        <v>204</v>
      </c>
      <c r="C178" s="33" t="s">
        <v>6</v>
      </c>
      <c r="D178" s="33" t="s">
        <v>21</v>
      </c>
      <c r="E178" s="34">
        <v>10</v>
      </c>
      <c r="F178" s="73">
        <v>2</v>
      </c>
      <c r="G178" s="75">
        <v>1</v>
      </c>
      <c r="H178" s="84">
        <v>1</v>
      </c>
      <c r="I178" s="86">
        <v>1</v>
      </c>
      <c r="J178" s="74">
        <f t="shared" si="29"/>
        <v>5</v>
      </c>
      <c r="K178" s="120">
        <f t="shared" si="30"/>
        <v>0.5</v>
      </c>
    </row>
    <row r="179" spans="1:11" ht="39.75" customHeight="1">
      <c r="A179" s="103"/>
      <c r="B179" s="32" t="s">
        <v>205</v>
      </c>
      <c r="C179" s="33" t="s">
        <v>6</v>
      </c>
      <c r="D179" s="33" t="s">
        <v>21</v>
      </c>
      <c r="E179" s="34">
        <v>10</v>
      </c>
      <c r="F179" s="73">
        <v>3</v>
      </c>
      <c r="G179" s="75">
        <v>1</v>
      </c>
      <c r="H179" s="84">
        <v>1</v>
      </c>
      <c r="I179" s="86">
        <v>2</v>
      </c>
      <c r="J179" s="74">
        <f t="shared" si="29"/>
        <v>7</v>
      </c>
      <c r="K179" s="120">
        <f t="shared" si="30"/>
        <v>0.7</v>
      </c>
    </row>
    <row r="180" spans="1:11" ht="39.75" customHeight="1">
      <c r="A180" s="103"/>
      <c r="B180" s="36" t="s">
        <v>216</v>
      </c>
      <c r="C180" s="33" t="s">
        <v>6</v>
      </c>
      <c r="D180" s="33" t="s">
        <v>21</v>
      </c>
      <c r="E180" s="34">
        <v>10</v>
      </c>
      <c r="F180" s="73">
        <v>3</v>
      </c>
      <c r="G180" s="75">
        <v>2</v>
      </c>
      <c r="H180" s="84">
        <v>1</v>
      </c>
      <c r="I180" s="86">
        <v>2</v>
      </c>
      <c r="J180" s="74">
        <f t="shared" si="29"/>
        <v>8</v>
      </c>
      <c r="K180" s="120">
        <f t="shared" si="30"/>
        <v>0.8</v>
      </c>
    </row>
    <row r="181" spans="1:11" ht="39.75" customHeight="1">
      <c r="A181" s="103"/>
      <c r="B181" s="32" t="s">
        <v>206</v>
      </c>
      <c r="C181" s="33" t="s">
        <v>6</v>
      </c>
      <c r="D181" s="33" t="s">
        <v>21</v>
      </c>
      <c r="E181" s="34">
        <v>10</v>
      </c>
      <c r="F181" s="73">
        <v>2</v>
      </c>
      <c r="G181" s="75">
        <v>0</v>
      </c>
      <c r="H181" s="84">
        <v>1</v>
      </c>
      <c r="I181" s="86">
        <v>1</v>
      </c>
      <c r="J181" s="74">
        <f t="shared" si="29"/>
        <v>4</v>
      </c>
      <c r="K181" s="120">
        <f t="shared" si="30"/>
        <v>0.4</v>
      </c>
    </row>
    <row r="182" spans="1:11" ht="39.75" customHeight="1">
      <c r="A182" s="103"/>
      <c r="B182" s="32" t="s">
        <v>207</v>
      </c>
      <c r="C182" s="33" t="s">
        <v>6</v>
      </c>
      <c r="D182" s="33" t="s">
        <v>21</v>
      </c>
      <c r="E182" s="34">
        <v>10</v>
      </c>
      <c r="F182" s="73">
        <v>2</v>
      </c>
      <c r="G182" s="75">
        <v>2</v>
      </c>
      <c r="H182" s="84">
        <v>0</v>
      </c>
      <c r="I182" s="86">
        <v>1</v>
      </c>
      <c r="J182" s="74">
        <f t="shared" si="29"/>
        <v>5</v>
      </c>
      <c r="K182" s="120">
        <f t="shared" si="30"/>
        <v>0.5</v>
      </c>
    </row>
    <row r="183" spans="1:11" ht="39.75" customHeight="1">
      <c r="A183" s="104"/>
      <c r="B183" s="4" t="s">
        <v>208</v>
      </c>
      <c r="C183" s="5" t="s">
        <v>6</v>
      </c>
      <c r="D183" s="5" t="s">
        <v>21</v>
      </c>
      <c r="E183" s="6">
        <v>10</v>
      </c>
      <c r="F183" s="73">
        <v>0</v>
      </c>
      <c r="G183" s="75">
        <v>0</v>
      </c>
      <c r="H183" s="85"/>
      <c r="I183" s="86">
        <v>0</v>
      </c>
      <c r="J183" s="74">
        <f t="shared" si="29"/>
        <v>0</v>
      </c>
      <c r="K183" s="120">
        <f t="shared" si="30"/>
        <v>0</v>
      </c>
    </row>
    <row r="184" spans="1:11" ht="15.75" customHeight="1">
      <c r="A184" s="112" t="s">
        <v>248</v>
      </c>
      <c r="B184" s="113"/>
      <c r="C184" s="114"/>
      <c r="D184" s="115"/>
      <c r="E184" s="116">
        <f t="shared" ref="E184:J184" si="34">SUM(E176:E183)</f>
        <v>80</v>
      </c>
      <c r="F184" s="116">
        <f t="shared" si="34"/>
        <v>18</v>
      </c>
      <c r="G184" s="116">
        <f t="shared" si="34"/>
        <v>8</v>
      </c>
      <c r="H184" s="116">
        <f t="shared" si="34"/>
        <v>6</v>
      </c>
      <c r="I184" s="116">
        <f t="shared" si="34"/>
        <v>11</v>
      </c>
      <c r="J184" s="116">
        <f t="shared" si="34"/>
        <v>43</v>
      </c>
      <c r="K184" s="121">
        <f t="shared" si="30"/>
        <v>0.53749999999999998</v>
      </c>
    </row>
  </sheetData>
  <autoFilter ref="A1:M1"/>
  <mergeCells count="28">
    <mergeCell ref="A24:B24"/>
    <mergeCell ref="A2:A23"/>
    <mergeCell ref="A25:A29"/>
    <mergeCell ref="A30:B30"/>
    <mergeCell ref="A31:A50"/>
    <mergeCell ref="A51:B51"/>
    <mergeCell ref="A52:A74"/>
    <mergeCell ref="A75:B75"/>
    <mergeCell ref="A76:A87"/>
    <mergeCell ref="A88:B88"/>
    <mergeCell ref="A89:A97"/>
    <mergeCell ref="A98:B98"/>
    <mergeCell ref="A99:A109"/>
    <mergeCell ref="A110:B110"/>
    <mergeCell ref="A122:B122"/>
    <mergeCell ref="A111:A121"/>
    <mergeCell ref="A184:B184"/>
    <mergeCell ref="A123:A132"/>
    <mergeCell ref="A133:C133"/>
    <mergeCell ref="A134:A142"/>
    <mergeCell ref="A143:C143"/>
    <mergeCell ref="A144:A152"/>
    <mergeCell ref="A153:C153"/>
    <mergeCell ref="A154:A165"/>
    <mergeCell ref="A166:C166"/>
    <mergeCell ref="A167:A174"/>
    <mergeCell ref="A175:B175"/>
    <mergeCell ref="A176:A183"/>
  </mergeCells>
  <dataValidations count="2">
    <dataValidation type="decimal" operator="greaterThanOrEqual" allowBlank="1" showErrorMessage="1" sqref="E2:E14 E57:E63 E106:E108 E176:E183">
      <formula1>0</formula1>
    </dataValidation>
    <dataValidation type="list" allowBlank="1" showErrorMessage="1" sqref="D111:D120 D123:D125 D127:D130 D134:D140 D142 D144:D150 D154 D156:D165 D167:D174 D176:D183">
      <formula1>INDIRECT(C111)</formula1>
    </dataValidation>
  </dataValidations>
  <pageMargins left="0.70866141732283472" right="0.70866141732283472" top="0.74803149606299213" bottom="0.74803149606299213" header="0" footer="0"/>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9"/>
  <sheetViews>
    <sheetView workbookViewId="0">
      <selection activeCell="K26" sqref="K26"/>
    </sheetView>
  </sheetViews>
  <sheetFormatPr baseColWidth="10" defaultRowHeight="15"/>
  <cols>
    <col min="2" max="2" width="44.85546875" customWidth="1"/>
  </cols>
  <sheetData>
    <row r="3" spans="1:11" s="69" customFormat="1" ht="38.25" customHeight="1">
      <c r="A3" s="1" t="s">
        <v>0</v>
      </c>
      <c r="B3" s="2" t="s">
        <v>1</v>
      </c>
      <c r="C3" s="87" t="s">
        <v>4</v>
      </c>
      <c r="D3" s="88" t="s">
        <v>229</v>
      </c>
      <c r="E3" s="88" t="s">
        <v>230</v>
      </c>
      <c r="F3" s="89" t="s">
        <v>232</v>
      </c>
      <c r="G3" s="90" t="s">
        <v>261</v>
      </c>
      <c r="H3" s="91" t="s">
        <v>233</v>
      </c>
      <c r="I3" s="92" t="s">
        <v>262</v>
      </c>
    </row>
    <row r="4" spans="1:11" s="29" customFormat="1" ht="41.25" customHeight="1">
      <c r="A4" s="105" t="s">
        <v>235</v>
      </c>
      <c r="B4" s="101"/>
      <c r="C4" s="94">
        <f>'PROYECCION '!E24</f>
        <v>2757</v>
      </c>
      <c r="D4" s="94">
        <f>'PROYECCION '!F24</f>
        <v>121</v>
      </c>
      <c r="E4" s="94">
        <f>'PROYECCION '!G24</f>
        <v>200</v>
      </c>
      <c r="F4" s="94">
        <f>'PROYECCION '!H24</f>
        <v>382</v>
      </c>
      <c r="G4" s="94">
        <f>'PROYECCION '!I24</f>
        <v>712</v>
      </c>
      <c r="H4" s="94">
        <f>'PROYECCION '!J24</f>
        <v>1415</v>
      </c>
      <c r="I4" s="95">
        <f>H4/C4*1</f>
        <v>0.51323902792890819</v>
      </c>
      <c r="J4" s="70"/>
      <c r="K4" s="28"/>
    </row>
    <row r="5" spans="1:11" s="29" customFormat="1" ht="42" customHeight="1">
      <c r="A5" s="105" t="s">
        <v>236</v>
      </c>
      <c r="B5" s="109"/>
      <c r="C5" s="96">
        <f>'PROYECCION '!E30</f>
        <v>9840</v>
      </c>
      <c r="D5" s="96">
        <f>'PROYECCION '!F30</f>
        <v>1102</v>
      </c>
      <c r="E5" s="96">
        <f>'PROYECCION '!G30</f>
        <v>1169</v>
      </c>
      <c r="F5" s="96">
        <f>'PROYECCION '!H30</f>
        <v>780</v>
      </c>
      <c r="G5" s="96">
        <f>'PROYECCION '!I30</f>
        <v>1204</v>
      </c>
      <c r="H5" s="96">
        <f>'PROYECCION '!J30</f>
        <v>4255</v>
      </c>
      <c r="I5" s="95">
        <f>H5/C5*1</f>
        <v>0.43241869918699188</v>
      </c>
    </row>
    <row r="6" spans="1:11" s="29" customFormat="1" ht="45" customHeight="1">
      <c r="A6" s="105" t="s">
        <v>237</v>
      </c>
      <c r="B6" s="101"/>
      <c r="C6" s="97">
        <f>'PROYECCION '!E51</f>
        <v>1839</v>
      </c>
      <c r="D6" s="97">
        <f>'PROYECCION '!F51</f>
        <v>129</v>
      </c>
      <c r="E6" s="97">
        <f>'PROYECCION '!G51</f>
        <v>348</v>
      </c>
      <c r="F6" s="97">
        <f>'PROYECCION '!H51</f>
        <v>303</v>
      </c>
      <c r="G6" s="97">
        <f>'PROYECCION '!I51</f>
        <v>217</v>
      </c>
      <c r="H6" s="97">
        <f>'PROYECCION '!J51</f>
        <v>997</v>
      </c>
      <c r="I6" s="95">
        <f t="shared" ref="I6" si="0">H6/C6*1</f>
        <v>0.54214246873300709</v>
      </c>
    </row>
    <row r="7" spans="1:11" s="29" customFormat="1" ht="43.5" customHeight="1">
      <c r="A7" s="110" t="s">
        <v>238</v>
      </c>
      <c r="B7" s="101"/>
      <c r="C7" s="97">
        <f>'PROYECCION '!E75</f>
        <v>2954</v>
      </c>
      <c r="D7" s="97">
        <f>'PROYECCION '!F75</f>
        <v>520</v>
      </c>
      <c r="E7" s="97">
        <f>'PROYECCION '!G75</f>
        <v>405</v>
      </c>
      <c r="F7" s="97">
        <f>'PROYECCION '!H75</f>
        <v>352</v>
      </c>
      <c r="G7" s="97">
        <f>'PROYECCION '!I75</f>
        <v>384</v>
      </c>
      <c r="H7" s="97">
        <f>'PROYECCION '!J75</f>
        <v>1661</v>
      </c>
      <c r="I7" s="95">
        <f>H7/C7*1</f>
        <v>0.56228842247799593</v>
      </c>
    </row>
    <row r="8" spans="1:11" s="29" customFormat="1" ht="15.75" customHeight="1">
      <c r="A8" s="108" t="s">
        <v>239</v>
      </c>
      <c r="B8" s="101"/>
      <c r="C8" s="98">
        <f>'PROYECCION '!E88</f>
        <v>555</v>
      </c>
      <c r="D8" s="98">
        <f>'PROYECCION '!F88</f>
        <v>72</v>
      </c>
      <c r="E8" s="98">
        <f>'PROYECCION '!G88</f>
        <v>87</v>
      </c>
      <c r="F8" s="98">
        <f>'PROYECCION '!H88</f>
        <v>106</v>
      </c>
      <c r="G8" s="98">
        <f>'PROYECCION '!I88</f>
        <v>63</v>
      </c>
      <c r="H8" s="98">
        <f>'PROYECCION '!J88</f>
        <v>328</v>
      </c>
      <c r="I8" s="95">
        <f>H8/C8*1</f>
        <v>0.59099099099099095</v>
      </c>
    </row>
    <row r="9" spans="1:11" s="29" customFormat="1" ht="24.75" customHeight="1">
      <c r="A9" s="108" t="s">
        <v>240</v>
      </c>
      <c r="B9" s="109"/>
      <c r="C9" s="93">
        <f>'PROYECCION '!E98</f>
        <v>17735</v>
      </c>
      <c r="D9" s="93">
        <f>'PROYECCION '!F98</f>
        <v>1655</v>
      </c>
      <c r="E9" s="93">
        <f>'PROYECCION '!G98</f>
        <v>1322</v>
      </c>
      <c r="F9" s="93">
        <f>'PROYECCION '!H98</f>
        <v>949</v>
      </c>
      <c r="G9" s="93">
        <f>'PROYECCION '!I98</f>
        <v>1621</v>
      </c>
      <c r="H9" s="93">
        <f>'PROYECCION '!J98</f>
        <v>5547</v>
      </c>
      <c r="I9" s="95">
        <f t="shared" ref="I9:I11" si="1">H9/C9*1</f>
        <v>0.31277135607555678</v>
      </c>
    </row>
    <row r="10" spans="1:11">
      <c r="A10" s="110" t="s">
        <v>263</v>
      </c>
      <c r="B10" s="109"/>
      <c r="C10" s="93">
        <f>SUM(C8:C9)</f>
        <v>18290</v>
      </c>
      <c r="D10" s="93">
        <f t="shared" ref="D10:H10" si="2">SUM(D8:D9)</f>
        <v>1727</v>
      </c>
      <c r="E10" s="93">
        <f t="shared" si="2"/>
        <v>1409</v>
      </c>
      <c r="F10" s="93">
        <f t="shared" si="2"/>
        <v>1055</v>
      </c>
      <c r="G10" s="93">
        <f t="shared" si="2"/>
        <v>1684</v>
      </c>
      <c r="H10" s="93">
        <f t="shared" si="2"/>
        <v>5875</v>
      </c>
      <c r="I10" s="95">
        <f t="shared" si="1"/>
        <v>0.32121377802077639</v>
      </c>
    </row>
    <row r="11" spans="1:11" s="29" customFormat="1" ht="39" customHeight="1">
      <c r="A11" s="108" t="s">
        <v>241</v>
      </c>
      <c r="B11" s="101"/>
      <c r="C11" s="99">
        <f>'PROYECCION '!E110</f>
        <v>13313</v>
      </c>
      <c r="D11" s="99">
        <f>'PROYECCION '!F110</f>
        <v>966</v>
      </c>
      <c r="E11" s="99">
        <f>'PROYECCION '!G110</f>
        <v>2700</v>
      </c>
      <c r="F11" s="99">
        <f>'PROYECCION '!H110</f>
        <v>2058</v>
      </c>
      <c r="G11" s="99">
        <f>'PROYECCION '!I110</f>
        <v>1957</v>
      </c>
      <c r="H11" s="99">
        <f>'PROYECCION '!J110</f>
        <v>7681</v>
      </c>
      <c r="I11" s="95">
        <f t="shared" si="1"/>
        <v>0.57695485615563735</v>
      </c>
    </row>
    <row r="12" spans="1:11" s="29" customFormat="1" ht="34.5" customHeight="1">
      <c r="A12" s="108" t="s">
        <v>242</v>
      </c>
      <c r="B12" s="101"/>
      <c r="C12" s="98">
        <f>'PROYECCION '!E122</f>
        <v>328</v>
      </c>
      <c r="D12" s="98">
        <f>'PROYECCION '!F122</f>
        <v>51</v>
      </c>
      <c r="E12" s="98">
        <f>'PROYECCION '!G122</f>
        <v>151</v>
      </c>
      <c r="F12" s="98">
        <f>'PROYECCION '!H122</f>
        <v>102</v>
      </c>
      <c r="G12" s="98">
        <f>'PROYECCION '!I122</f>
        <v>5</v>
      </c>
      <c r="H12" s="98">
        <f>'PROYECCION '!J122</f>
        <v>309</v>
      </c>
      <c r="I12" s="95">
        <f t="shared" ref="I12:I19" si="3">H12/C12*1</f>
        <v>0.94207317073170727</v>
      </c>
    </row>
    <row r="13" spans="1:11">
      <c r="A13" s="105" t="s">
        <v>243</v>
      </c>
      <c r="B13" s="106"/>
      <c r="C13" s="93">
        <f>'PROYECCION '!E133</f>
        <v>147</v>
      </c>
      <c r="D13" s="93">
        <f>'PROYECCION '!F133</f>
        <v>27</v>
      </c>
      <c r="E13" s="93">
        <f>'PROYECCION '!G133</f>
        <v>13</v>
      </c>
      <c r="F13" s="93">
        <f>'PROYECCION '!H133</f>
        <v>11</v>
      </c>
      <c r="G13" s="93">
        <f>'PROYECCION '!I133</f>
        <v>23</v>
      </c>
      <c r="H13" s="93">
        <f>'PROYECCION '!J133</f>
        <v>74</v>
      </c>
      <c r="I13" s="95">
        <f t="shared" si="3"/>
        <v>0.50340136054421769</v>
      </c>
    </row>
    <row r="14" spans="1:11">
      <c r="A14" s="100" t="s">
        <v>244</v>
      </c>
      <c r="B14" s="106"/>
      <c r="C14" s="96">
        <f>'PROYECCION '!E143</f>
        <v>117</v>
      </c>
      <c r="D14" s="96">
        <f>'PROYECCION '!F143</f>
        <v>13</v>
      </c>
      <c r="E14" s="96">
        <f>'PROYECCION '!G143</f>
        <v>17</v>
      </c>
      <c r="F14" s="96">
        <f>'PROYECCION '!H143</f>
        <v>18</v>
      </c>
      <c r="G14" s="96">
        <f>'PROYECCION '!I143</f>
        <v>17</v>
      </c>
      <c r="H14" s="96">
        <f>'PROYECCION '!J143</f>
        <v>65</v>
      </c>
      <c r="I14" s="95">
        <f t="shared" si="3"/>
        <v>0.55555555555555558</v>
      </c>
    </row>
    <row r="15" spans="1:11">
      <c r="A15" s="105" t="s">
        <v>245</v>
      </c>
      <c r="B15" s="106"/>
      <c r="C15" s="99">
        <f>'PROYECCION '!E153</f>
        <v>69</v>
      </c>
      <c r="D15" s="99">
        <f>'PROYECCION '!F153</f>
        <v>11</v>
      </c>
      <c r="E15" s="99">
        <f>'PROYECCION '!G153</f>
        <v>21</v>
      </c>
      <c r="F15" s="99">
        <f>'PROYECCION '!H153</f>
        <v>1</v>
      </c>
      <c r="G15" s="99">
        <f>'PROYECCION '!I153</f>
        <v>10</v>
      </c>
      <c r="H15" s="99">
        <f>'PROYECCION '!J153</f>
        <v>43</v>
      </c>
      <c r="I15" s="95">
        <f t="shared" si="3"/>
        <v>0.62318840579710144</v>
      </c>
    </row>
    <row r="16" spans="1:11">
      <c r="A16" s="105" t="s">
        <v>246</v>
      </c>
      <c r="B16" s="106"/>
      <c r="C16" s="99">
        <f>'PROYECCION '!E166</f>
        <v>110</v>
      </c>
      <c r="D16" s="99">
        <f>'PROYECCION '!F166</f>
        <v>16</v>
      </c>
      <c r="E16" s="99">
        <f>'PROYECCION '!G166</f>
        <v>12</v>
      </c>
      <c r="F16" s="99">
        <f>'PROYECCION '!H166</f>
        <v>17</v>
      </c>
      <c r="G16" s="99">
        <f>'PROYECCION '!I166</f>
        <v>9</v>
      </c>
      <c r="H16" s="99">
        <f>'PROYECCION '!J166</f>
        <v>54</v>
      </c>
      <c r="I16" s="95">
        <f t="shared" si="3"/>
        <v>0.49090909090909091</v>
      </c>
    </row>
    <row r="17" spans="1:9" ht="15" customHeight="1">
      <c r="A17" s="105" t="s">
        <v>247</v>
      </c>
      <c r="B17" s="101"/>
      <c r="C17" s="93">
        <f>'PROYECCION '!E175</f>
        <v>28</v>
      </c>
      <c r="D17" s="93">
        <f>'PROYECCION '!F175</f>
        <v>3</v>
      </c>
      <c r="E17" s="93">
        <f>'PROYECCION '!G175</f>
        <v>5</v>
      </c>
      <c r="F17" s="93">
        <f>'PROYECCION '!H175</f>
        <v>4</v>
      </c>
      <c r="G17" s="93">
        <f>'PROYECCION '!I175</f>
        <v>2</v>
      </c>
      <c r="H17" s="93">
        <f>'PROYECCION '!J175</f>
        <v>14</v>
      </c>
      <c r="I17" s="95">
        <f t="shared" si="3"/>
        <v>0.5</v>
      </c>
    </row>
    <row r="18" spans="1:9">
      <c r="A18" s="105" t="s">
        <v>264</v>
      </c>
      <c r="B18" s="106"/>
      <c r="C18" s="93">
        <f>SUM(C13:C17)</f>
        <v>471</v>
      </c>
      <c r="D18" s="93">
        <f t="shared" ref="D18:H18" si="4">SUM(D13:D17)</f>
        <v>70</v>
      </c>
      <c r="E18" s="93">
        <f t="shared" si="4"/>
        <v>68</v>
      </c>
      <c r="F18" s="93">
        <f t="shared" si="4"/>
        <v>51</v>
      </c>
      <c r="G18" s="93">
        <f t="shared" si="4"/>
        <v>61</v>
      </c>
      <c r="H18" s="93">
        <f t="shared" si="4"/>
        <v>250</v>
      </c>
      <c r="I18" s="95">
        <f t="shared" si="3"/>
        <v>0.53078556263269638</v>
      </c>
    </row>
    <row r="19" spans="1:9">
      <c r="A19" s="100" t="s">
        <v>248</v>
      </c>
      <c r="B19" s="101"/>
      <c r="C19" s="99">
        <f>'PROYECCION '!E184</f>
        <v>80</v>
      </c>
      <c r="D19" s="99">
        <f>'PROYECCION '!F184</f>
        <v>18</v>
      </c>
      <c r="E19" s="99">
        <f>'PROYECCION '!G184</f>
        <v>8</v>
      </c>
      <c r="F19" s="99">
        <f>'PROYECCION '!H184</f>
        <v>6</v>
      </c>
      <c r="G19" s="99">
        <f>'PROYECCION '!I184</f>
        <v>11</v>
      </c>
      <c r="H19" s="99">
        <f>'PROYECCION '!J184</f>
        <v>43</v>
      </c>
      <c r="I19" s="95">
        <f t="shared" si="3"/>
        <v>0.53749999999999998</v>
      </c>
    </row>
  </sheetData>
  <mergeCells count="16">
    <mergeCell ref="A9:B9"/>
    <mergeCell ref="A10:B10"/>
    <mergeCell ref="A11:B11"/>
    <mergeCell ref="A12:B12"/>
    <mergeCell ref="A4:B4"/>
    <mergeCell ref="A5:B5"/>
    <mergeCell ref="A6:B6"/>
    <mergeCell ref="A7:B7"/>
    <mergeCell ref="A8:B8"/>
    <mergeCell ref="A18:B18"/>
    <mergeCell ref="A19:B19"/>
    <mergeCell ref="A13:B13"/>
    <mergeCell ref="A14:B14"/>
    <mergeCell ref="A15:B15"/>
    <mergeCell ref="A16:B16"/>
    <mergeCell ref="A17:B1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8"/>
  <sheetViews>
    <sheetView topLeftCell="A2" zoomScale="84" workbookViewId="0">
      <selection activeCell="L3" sqref="L3"/>
    </sheetView>
  </sheetViews>
  <sheetFormatPr baseColWidth="10" defaultRowHeight="15"/>
  <cols>
    <col min="2" max="2" width="37.140625" customWidth="1"/>
    <col min="7" max="7" width="10.85546875" style="29"/>
    <col min="10" max="10" width="10.85546875" style="29"/>
  </cols>
  <sheetData>
    <row r="3" spans="1:12" ht="40.5">
      <c r="B3" s="55" t="s">
        <v>255</v>
      </c>
      <c r="C3" s="56" t="s">
        <v>249</v>
      </c>
      <c r="D3" s="57" t="s">
        <v>250</v>
      </c>
      <c r="E3" s="55" t="s">
        <v>251</v>
      </c>
      <c r="F3" s="55" t="s">
        <v>252</v>
      </c>
      <c r="G3" s="60" t="s">
        <v>256</v>
      </c>
      <c r="H3" s="55" t="s">
        <v>253</v>
      </c>
      <c r="I3" s="55" t="s">
        <v>232</v>
      </c>
      <c r="J3" s="60" t="s">
        <v>257</v>
      </c>
      <c r="K3" s="55" t="s">
        <v>254</v>
      </c>
      <c r="L3" s="49"/>
    </row>
    <row r="4" spans="1:12">
      <c r="A4" s="48"/>
      <c r="B4" s="50" t="s">
        <v>5</v>
      </c>
      <c r="C4" s="61">
        <v>2757</v>
      </c>
      <c r="D4" s="62">
        <v>121</v>
      </c>
      <c r="E4" s="51">
        <v>4.3888284367065648E-2</v>
      </c>
      <c r="F4" s="62">
        <v>200</v>
      </c>
      <c r="G4" s="62">
        <f>D4+F4</f>
        <v>321</v>
      </c>
      <c r="H4" s="51">
        <v>0.11643090315560392</v>
      </c>
      <c r="I4" s="62">
        <v>382</v>
      </c>
      <c r="J4" s="62">
        <f>G4+I4</f>
        <v>703</v>
      </c>
      <c r="K4" s="52">
        <v>0.25498730504171202</v>
      </c>
      <c r="L4" s="49"/>
    </row>
    <row r="5" spans="1:12">
      <c r="A5" s="48"/>
      <c r="B5" s="50" t="s">
        <v>31</v>
      </c>
      <c r="C5" s="61">
        <v>9840</v>
      </c>
      <c r="D5" s="62">
        <v>1102</v>
      </c>
      <c r="E5" s="51">
        <v>0.11199186991869918</v>
      </c>
      <c r="F5" s="62">
        <v>1169</v>
      </c>
      <c r="G5" s="62">
        <f t="shared" ref="G5:G17" si="0">D5+F5</f>
        <v>2271</v>
      </c>
      <c r="H5" s="52">
        <v>0.23079268292682928</v>
      </c>
      <c r="I5" s="62">
        <v>780</v>
      </c>
      <c r="J5" s="62">
        <f t="shared" ref="J5:J18" si="1">G5+I5</f>
        <v>3051</v>
      </c>
      <c r="K5" s="52">
        <v>0.3100609756097561</v>
      </c>
      <c r="L5" s="49"/>
    </row>
    <row r="6" spans="1:12" ht="27">
      <c r="A6" s="48"/>
      <c r="B6" s="50" t="s">
        <v>40</v>
      </c>
      <c r="C6" s="61">
        <v>1839</v>
      </c>
      <c r="D6" s="62">
        <v>129</v>
      </c>
      <c r="E6" s="51">
        <v>7.01468189233279E-2</v>
      </c>
      <c r="F6" s="62">
        <v>348</v>
      </c>
      <c r="G6" s="62">
        <f t="shared" si="0"/>
        <v>477</v>
      </c>
      <c r="H6" s="52">
        <v>0.25938009787928223</v>
      </c>
      <c r="I6" s="62">
        <v>303</v>
      </c>
      <c r="J6" s="62">
        <f t="shared" si="1"/>
        <v>780</v>
      </c>
      <c r="K6" s="52">
        <v>0.42414355628058725</v>
      </c>
      <c r="L6" s="49"/>
    </row>
    <row r="7" spans="1:12" ht="27">
      <c r="A7" s="48"/>
      <c r="B7" s="50" t="s">
        <v>259</v>
      </c>
      <c r="C7" s="61">
        <v>2954</v>
      </c>
      <c r="D7" s="62">
        <v>520</v>
      </c>
      <c r="E7" s="51">
        <v>0.17603249830737983</v>
      </c>
      <c r="F7" s="62">
        <v>525</v>
      </c>
      <c r="G7" s="62">
        <f t="shared" si="0"/>
        <v>1045</v>
      </c>
      <c r="H7" s="52">
        <v>0.35375761679079215</v>
      </c>
      <c r="I7" s="62">
        <v>350</v>
      </c>
      <c r="J7" s="62">
        <f t="shared" si="1"/>
        <v>1395</v>
      </c>
      <c r="K7" s="52">
        <v>0.47224102911306703</v>
      </c>
      <c r="L7" s="49"/>
    </row>
    <row r="8" spans="1:12" ht="27">
      <c r="A8" s="48"/>
      <c r="B8" s="50" t="s">
        <v>260</v>
      </c>
      <c r="C8" s="61">
        <v>555</v>
      </c>
      <c r="D8" s="62">
        <v>72</v>
      </c>
      <c r="E8" s="51">
        <v>0.12972972972972974</v>
      </c>
      <c r="F8" s="62">
        <v>87</v>
      </c>
      <c r="G8" s="62">
        <f t="shared" si="0"/>
        <v>159</v>
      </c>
      <c r="H8" s="52">
        <v>0.2864864864864865</v>
      </c>
      <c r="I8" s="62">
        <v>106</v>
      </c>
      <c r="J8" s="62">
        <f t="shared" si="1"/>
        <v>265</v>
      </c>
      <c r="K8" s="52">
        <v>0.47747747747747749</v>
      </c>
      <c r="L8" s="49"/>
    </row>
    <row r="9" spans="1:12" ht="40.5">
      <c r="A9" s="48"/>
      <c r="B9" s="50" t="s">
        <v>116</v>
      </c>
      <c r="C9" s="61">
        <v>17735</v>
      </c>
      <c r="D9" s="62">
        <v>1655</v>
      </c>
      <c r="E9" s="51">
        <v>9.3318297152523252E-2</v>
      </c>
      <c r="F9" s="62">
        <v>1322</v>
      </c>
      <c r="G9" s="62">
        <f t="shared" si="0"/>
        <v>2977</v>
      </c>
      <c r="H9" s="52">
        <v>0.1678601635184663</v>
      </c>
      <c r="I9" s="62">
        <v>949</v>
      </c>
      <c r="J9" s="62">
        <f t="shared" si="1"/>
        <v>3926</v>
      </c>
      <c r="K9" s="52">
        <v>0.221370171976318</v>
      </c>
      <c r="L9" s="49"/>
    </row>
    <row r="10" spans="1:12">
      <c r="A10" s="48"/>
      <c r="B10" s="50" t="s">
        <v>120</v>
      </c>
      <c r="C10" s="61">
        <v>13313</v>
      </c>
      <c r="D10" s="62">
        <v>966</v>
      </c>
      <c r="E10" s="51">
        <v>7.2560654998873278E-2</v>
      </c>
      <c r="F10" s="62">
        <v>2700</v>
      </c>
      <c r="G10" s="62">
        <f t="shared" si="0"/>
        <v>3666</v>
      </c>
      <c r="H10" s="52">
        <v>0.27536993915721475</v>
      </c>
      <c r="I10" s="62">
        <v>2058</v>
      </c>
      <c r="J10" s="62">
        <f t="shared" si="1"/>
        <v>5724</v>
      </c>
      <c r="K10" s="52">
        <v>0.42995568241568394</v>
      </c>
      <c r="L10" s="49"/>
    </row>
    <row r="11" spans="1:12">
      <c r="A11" s="48"/>
      <c r="B11" s="50" t="s">
        <v>258</v>
      </c>
      <c r="C11" s="61">
        <v>328</v>
      </c>
      <c r="D11" s="62">
        <v>51</v>
      </c>
      <c r="E11" s="51">
        <v>0.15548780487804878</v>
      </c>
      <c r="F11" s="62">
        <v>151</v>
      </c>
      <c r="G11" s="62">
        <f t="shared" si="0"/>
        <v>202</v>
      </c>
      <c r="H11" s="52">
        <v>0.61585365853658536</v>
      </c>
      <c r="I11" s="62">
        <v>102</v>
      </c>
      <c r="J11" s="62">
        <f t="shared" si="1"/>
        <v>304</v>
      </c>
      <c r="K11" s="52">
        <v>0.92682926829268297</v>
      </c>
      <c r="L11" s="49"/>
    </row>
    <row r="12" spans="1:12" ht="27">
      <c r="A12" s="48"/>
      <c r="B12" s="50" t="s">
        <v>145</v>
      </c>
      <c r="C12" s="61">
        <v>147</v>
      </c>
      <c r="D12" s="62">
        <v>27</v>
      </c>
      <c r="E12" s="51">
        <v>0.18367346938775511</v>
      </c>
      <c r="F12" s="62">
        <v>13</v>
      </c>
      <c r="G12" s="62">
        <f t="shared" si="0"/>
        <v>40</v>
      </c>
      <c r="H12" s="52">
        <v>0.27210884353741499</v>
      </c>
      <c r="I12" s="62">
        <v>11</v>
      </c>
      <c r="J12" s="62">
        <f t="shared" si="1"/>
        <v>51</v>
      </c>
      <c r="K12" s="52">
        <v>0.34693877551020408</v>
      </c>
      <c r="L12" s="49"/>
    </row>
    <row r="13" spans="1:12" ht="27">
      <c r="A13" s="48"/>
      <c r="B13" s="50" t="s">
        <v>167</v>
      </c>
      <c r="C13" s="61">
        <v>69</v>
      </c>
      <c r="D13" s="62">
        <v>28</v>
      </c>
      <c r="E13" s="51">
        <v>0.40579710144927539</v>
      </c>
      <c r="F13" s="62">
        <v>46</v>
      </c>
      <c r="G13" s="62">
        <f t="shared" si="0"/>
        <v>74</v>
      </c>
      <c r="H13" s="52">
        <v>0.46376811594202899</v>
      </c>
      <c r="I13" s="62">
        <v>0</v>
      </c>
      <c r="J13" s="62">
        <f t="shared" si="1"/>
        <v>74</v>
      </c>
      <c r="K13" s="52">
        <v>0.47826086956521741</v>
      </c>
      <c r="L13" s="49"/>
    </row>
    <row r="14" spans="1:12" ht="27">
      <c r="A14" s="48"/>
      <c r="B14" s="50" t="s">
        <v>177</v>
      </c>
      <c r="C14" s="61">
        <v>110</v>
      </c>
      <c r="D14" s="62">
        <v>16</v>
      </c>
      <c r="E14" s="51">
        <v>0.14545454545454545</v>
      </c>
      <c r="F14" s="62">
        <v>12</v>
      </c>
      <c r="G14" s="62">
        <f t="shared" si="0"/>
        <v>28</v>
      </c>
      <c r="H14" s="52">
        <v>0.25454545454545452</v>
      </c>
      <c r="I14" s="62">
        <v>17</v>
      </c>
      <c r="J14" s="62">
        <f t="shared" si="1"/>
        <v>45</v>
      </c>
      <c r="K14" s="52">
        <v>0.40909090909090912</v>
      </c>
      <c r="L14" s="49"/>
    </row>
    <row r="15" spans="1:12" ht="27">
      <c r="A15" s="48"/>
      <c r="B15" s="50" t="s">
        <v>190</v>
      </c>
      <c r="C15" s="61">
        <v>28</v>
      </c>
      <c r="D15" s="62">
        <v>3</v>
      </c>
      <c r="E15" s="51">
        <v>0.10714285714285714</v>
      </c>
      <c r="F15" s="62">
        <v>5</v>
      </c>
      <c r="G15" s="62">
        <f t="shared" si="0"/>
        <v>8</v>
      </c>
      <c r="H15" s="52">
        <v>0.2857142857142857</v>
      </c>
      <c r="I15" s="62">
        <v>4</v>
      </c>
      <c r="J15" s="62">
        <f t="shared" si="1"/>
        <v>12</v>
      </c>
      <c r="K15" s="52">
        <v>0.42857142857142855</v>
      </c>
      <c r="L15" s="49"/>
    </row>
    <row r="16" spans="1:12" ht="40.5">
      <c r="A16" s="48"/>
      <c r="B16" s="50" t="s">
        <v>157</v>
      </c>
      <c r="C16" s="61">
        <v>117</v>
      </c>
      <c r="D16" s="62">
        <v>13</v>
      </c>
      <c r="E16" s="51">
        <v>0.1111111111111111</v>
      </c>
      <c r="F16" s="62">
        <v>17</v>
      </c>
      <c r="G16" s="62">
        <f t="shared" si="0"/>
        <v>30</v>
      </c>
      <c r="H16" s="52">
        <v>0.25641025641025639</v>
      </c>
      <c r="I16" s="62">
        <v>18</v>
      </c>
      <c r="J16" s="62">
        <f t="shared" si="1"/>
        <v>48</v>
      </c>
      <c r="K16" s="52">
        <v>0.41025641025641024</v>
      </c>
      <c r="L16" s="49"/>
    </row>
    <row r="17" spans="2:12">
      <c r="B17" s="50" t="s">
        <v>201</v>
      </c>
      <c r="C17" s="61">
        <v>80</v>
      </c>
      <c r="D17" s="62">
        <v>18</v>
      </c>
      <c r="E17" s="51">
        <v>0.22500000000000001</v>
      </c>
      <c r="F17" s="62">
        <v>8</v>
      </c>
      <c r="G17" s="62">
        <f t="shared" si="0"/>
        <v>26</v>
      </c>
      <c r="H17" s="52">
        <v>0.32500000000000001</v>
      </c>
      <c r="I17" s="62">
        <v>6</v>
      </c>
      <c r="J17" s="62">
        <f t="shared" si="1"/>
        <v>32</v>
      </c>
      <c r="K17" s="52">
        <v>0.4</v>
      </c>
      <c r="L17" s="49"/>
    </row>
    <row r="18" spans="2:12">
      <c r="B18" s="58" t="s">
        <v>233</v>
      </c>
      <c r="C18" s="63">
        <f>SUM(C4:C17)</f>
        <v>49872</v>
      </c>
      <c r="D18" s="53">
        <f>SUM(D4:D17)</f>
        <v>4721</v>
      </c>
      <c r="E18" s="54">
        <f>D18/C18</f>
        <v>9.4662335579082449E-2</v>
      </c>
      <c r="F18" s="59">
        <f>SUM(F4:F17)</f>
        <v>6603</v>
      </c>
      <c r="G18" s="59">
        <f>D18+F18</f>
        <v>11324</v>
      </c>
      <c r="H18" s="54">
        <f>G18/C18</f>
        <v>0.22706127686878408</v>
      </c>
      <c r="I18" s="59">
        <f>SUM(I4:I17)</f>
        <v>5086</v>
      </c>
      <c r="J18" s="59">
        <f t="shared" si="1"/>
        <v>16410</v>
      </c>
      <c r="K18" s="54">
        <f>J18/C18</f>
        <v>0.32904234841193453</v>
      </c>
      <c r="L18" s="4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PROYECCION </vt:lpstr>
      <vt:lpstr>cuadro resumen</vt:lpstr>
      <vt:lpstr>Hoja1</vt:lpstr>
      <vt:lpstr>'PROYECCION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Cindy Viviana</cp:lastModifiedBy>
  <cp:lastPrinted>2023-09-25T13:46:40Z</cp:lastPrinted>
  <dcterms:created xsi:type="dcterms:W3CDTF">2023-01-30T19:46:32Z</dcterms:created>
  <dcterms:modified xsi:type="dcterms:W3CDTF">2023-09-25T13:47:00Z</dcterms:modified>
</cp:coreProperties>
</file>